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dgbuc\Desktop\2021Reports\"/>
    </mc:Choice>
  </mc:AlternateContent>
  <xr:revisionPtr revIDLastSave="0" documentId="8_{D117E194-B00D-4A6F-951B-8AE24B183395}" xr6:coauthVersionLast="47" xr6:coauthVersionMax="47" xr10:uidLastSave="{00000000-0000-0000-0000-000000000000}"/>
  <bookViews>
    <workbookView xWindow="1020" yWindow="3700" windowWidth="28800" windowHeight="15460" tabRatio="695" xr2:uid="{00000000-000D-0000-FFFF-FFFF00000000}"/>
  </bookViews>
  <sheets>
    <sheet name="I&amp;E" sheetId="11" r:id="rId1"/>
    <sheet name="Summary" sheetId="18" r:id="rId2"/>
    <sheet name="Balance Sheet" sheetId="19" r:id="rId3"/>
    <sheet name="Bank" sheetId="14" r:id="rId4"/>
    <sheet name="Petty Cash" sheetId="13" r:id="rId5"/>
    <sheet name="Notes" sheetId="20" r:id="rId6"/>
  </sheets>
  <definedNames>
    <definedName name="_xlnm._FilterDatabase" localSheetId="0" hidden="1">'I&amp;E'!$A$3:$L$10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9" l="1"/>
  <c r="E11" i="19"/>
  <c r="F22" i="11"/>
  <c r="F21" i="11"/>
  <c r="F5" i="14"/>
  <c r="F6" i="14" s="1"/>
  <c r="F7" i="14" s="1"/>
  <c r="L17" i="18"/>
  <c r="L9" i="18"/>
  <c r="E11" i="11" l="1"/>
  <c r="H11" i="11"/>
  <c r="J11" i="11"/>
  <c r="K11" i="11"/>
  <c r="L11" i="11"/>
  <c r="H12" i="18" s="1"/>
  <c r="M11" i="11"/>
  <c r="N11" i="11"/>
  <c r="O11" i="11"/>
  <c r="I11" i="11"/>
  <c r="I17" i="18" l="1"/>
  <c r="R4" i="13"/>
  <c r="H18" i="19" l="1"/>
  <c r="B15" i="18"/>
  <c r="B14" i="18"/>
  <c r="F11" i="11" l="1"/>
  <c r="F13" i="11" s="1"/>
  <c r="E13" i="11" l="1"/>
  <c r="F16" i="11"/>
  <c r="H11" i="19" l="1"/>
  <c r="E18" i="11"/>
  <c r="P11" i="11" l="1"/>
  <c r="I19" i="18" l="1"/>
  <c r="H20" i="19" l="1"/>
  <c r="F23" i="11"/>
</calcChain>
</file>

<file path=xl/sharedStrings.xml><?xml version="1.0" encoding="utf-8"?>
<sst xmlns="http://schemas.openxmlformats.org/spreadsheetml/2006/main" count="125" uniqueCount="85">
  <si>
    <t>Excess of Income over Expenditure</t>
  </si>
  <si>
    <t xml:space="preserve">MK Prostate Cancer Support </t>
  </si>
  <si>
    <t>Income £</t>
  </si>
  <si>
    <t>Expenditure £</t>
  </si>
  <si>
    <t>Folio</t>
  </si>
  <si>
    <t>Receipt/ref no</t>
  </si>
  <si>
    <t>Date</t>
  </si>
  <si>
    <t>Description</t>
  </si>
  <si>
    <t>Remarks</t>
  </si>
  <si>
    <t>Out £</t>
  </si>
  <si>
    <t>In £</t>
  </si>
  <si>
    <t>Balance £</t>
  </si>
  <si>
    <t>Represented by:</t>
  </si>
  <si>
    <t>Bank</t>
  </si>
  <si>
    <t xml:space="preserve"> </t>
  </si>
  <si>
    <t>Grants</t>
  </si>
  <si>
    <t xml:space="preserve">Milton Keynes Prostate Cancer Support </t>
  </si>
  <si>
    <t>Petty cash</t>
  </si>
  <si>
    <t>Treasurer</t>
  </si>
  <si>
    <t>Chairman</t>
  </si>
  <si>
    <t>Donations</t>
  </si>
  <si>
    <t>Signature</t>
  </si>
  <si>
    <t>Position</t>
  </si>
  <si>
    <t>Raffles</t>
  </si>
  <si>
    <t>Name</t>
  </si>
  <si>
    <t>D Tomlinson</t>
  </si>
  <si>
    <t>S Younan</t>
  </si>
  <si>
    <t>Auditor</t>
  </si>
  <si>
    <t>T Thornton</t>
  </si>
  <si>
    <t>Notes</t>
  </si>
  <si>
    <t>Income</t>
  </si>
  <si>
    <t>Total income</t>
  </si>
  <si>
    <t>Less: expenditure</t>
  </si>
  <si>
    <t>Total expenditure</t>
  </si>
  <si>
    <t>£</t>
  </si>
  <si>
    <t>Notes to the accounts</t>
  </si>
  <si>
    <t>1)</t>
  </si>
  <si>
    <t>MK Prostate Cancer Support Group</t>
  </si>
  <si>
    <t>Reserves</t>
  </si>
  <si>
    <t>Surplus brought forward</t>
  </si>
  <si>
    <t>Less:</t>
  </si>
  <si>
    <r>
      <rPr>
        <b/>
        <sz val="11"/>
        <color theme="1"/>
        <rFont val="Calibri"/>
        <family val="2"/>
        <scheme val="minor"/>
      </rPr>
      <t>Total reserves</t>
    </r>
    <r>
      <rPr>
        <sz val="11"/>
        <color theme="1"/>
        <rFont val="Calibri"/>
        <family val="2"/>
        <scheme val="minor"/>
      </rPr>
      <t xml:space="preserve"> carried forward</t>
    </r>
  </si>
  <si>
    <t>Bank balance</t>
  </si>
  <si>
    <t>Total assets</t>
  </si>
  <si>
    <t>D Tomlinson - Treasurer</t>
  </si>
  <si>
    <t>S Younan - Chairman</t>
  </si>
  <si>
    <t>Report of the auditor to the members</t>
  </si>
  <si>
    <t xml:space="preserve">I have examined the attached Income and Expenditure Account for the year ended </t>
  </si>
  <si>
    <t>that they are in agreement with the records and explanations given to me.</t>
  </si>
  <si>
    <t>Expenditure</t>
  </si>
  <si>
    <t>Sundry</t>
  </si>
  <si>
    <t>Analysis</t>
  </si>
  <si>
    <t>Operational</t>
  </si>
  <si>
    <t>Expenses</t>
  </si>
  <si>
    <t>Events</t>
  </si>
  <si>
    <t xml:space="preserve">  Excess of income over expenditure for the year</t>
  </si>
  <si>
    <t>Raffles and Sundry</t>
  </si>
  <si>
    <t>Events Other</t>
  </si>
  <si>
    <t>Website costs</t>
  </si>
  <si>
    <t>Balance B/fwd from 30/09/2019</t>
  </si>
  <si>
    <t>Total  £</t>
  </si>
  <si>
    <t>PSA events</t>
  </si>
  <si>
    <t>Donations received</t>
  </si>
  <si>
    <t>Excess of Expenditure over Income</t>
  </si>
  <si>
    <t>Income and Expenditure for the Year Ending 30/09/2021</t>
  </si>
  <si>
    <t>Income and Expenditure Summary for the Year Ending 30/09/2021</t>
  </si>
  <si>
    <t>Balance Sheet as at 30th September 2021</t>
  </si>
  <si>
    <t>Excess of Income over Expenditure B/fwd from 2020</t>
  </si>
  <si>
    <t>Excess of Income over Expenditure C/fwd to 2022</t>
  </si>
  <si>
    <t>Signed on                                       by:</t>
  </si>
  <si>
    <t>30th September 2021 and Balance Sheet as at 30th September 2021 and confirm</t>
  </si>
  <si>
    <t xml:space="preserve">     November 2021</t>
  </si>
  <si>
    <t>Bank Statement as at 30/09/2021</t>
  </si>
  <si>
    <t>Petty Cash as at 30/09/2021</t>
  </si>
  <si>
    <t>B/fwd from 2020</t>
  </si>
  <si>
    <t>2000 MKPCS Leaflets  invoice INV-21885</t>
  </si>
  <si>
    <t>Expenses D Buckley re. Website costs</t>
  </si>
  <si>
    <t>To Sam re. Raffle prizes, speakers gifts (from 2020)</t>
  </si>
  <si>
    <t>To Sam re. speakers gift meeting 6/9/21</t>
  </si>
  <si>
    <t>Expenses S Younan re. general meetings</t>
  </si>
  <si>
    <t>Operating expenses are Website costs of £189 and printing costs of £195</t>
  </si>
  <si>
    <t>A year of lockdown</t>
  </si>
  <si>
    <t>A small number of committee meetings</t>
  </si>
  <si>
    <t>A small number of general meetings</t>
  </si>
  <si>
    <t>No events or 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</si>
</sst>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_(* #,##0_);_(* \(#,##0\);_(* &quot;-&quot;??_);_(@_)"/>
    <numFmt numFmtId="166" formatCode="&quot;£&quot;#,##0"/>
    <numFmt numFmtId="167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Border="1"/>
    <xf numFmtId="0" fontId="4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2" fontId="0" fillId="0" borderId="0" xfId="0" applyNumberFormat="1"/>
    <xf numFmtId="164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2" fontId="0" fillId="0" borderId="14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right" vertical="top"/>
    </xf>
    <xf numFmtId="2" fontId="0" fillId="0" borderId="6" xfId="0" applyNumberForma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9" xfId="0" applyBorder="1"/>
    <xf numFmtId="0" fontId="0" fillId="0" borderId="6" xfId="0" applyBorder="1"/>
    <xf numFmtId="0" fontId="0" fillId="0" borderId="11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8" xfId="0" applyBorder="1"/>
    <xf numFmtId="0" fontId="8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44" fontId="0" fillId="0" borderId="0" xfId="0" applyNumberFormat="1" applyBorder="1"/>
    <xf numFmtId="0" fontId="0" fillId="0" borderId="17" xfId="0" applyBorder="1"/>
    <xf numFmtId="0" fontId="6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2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/>
    <xf numFmtId="0" fontId="5" fillId="0" borderId="19" xfId="0" applyFont="1" applyBorder="1"/>
    <xf numFmtId="0" fontId="5" fillId="0" borderId="0" xfId="0" applyFont="1" applyBorder="1"/>
    <xf numFmtId="0" fontId="9" fillId="0" borderId="0" xfId="0" applyFont="1" applyBorder="1"/>
    <xf numFmtId="0" fontId="3" fillId="0" borderId="19" xfId="0" applyFont="1" applyBorder="1"/>
    <xf numFmtId="0" fontId="3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6" xfId="0" applyFont="1" applyBorder="1"/>
    <xf numFmtId="0" fontId="12" fillId="0" borderId="19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165" fontId="0" fillId="0" borderId="31" xfId="2" applyNumberFormat="1" applyFont="1" applyBorder="1"/>
    <xf numFmtId="165" fontId="0" fillId="0" borderId="0" xfId="2" applyNumberFormat="1" applyFont="1" applyBorder="1"/>
    <xf numFmtId="0" fontId="15" fillId="0" borderId="0" xfId="0" applyFont="1" applyBorder="1"/>
    <xf numFmtId="0" fontId="0" fillId="0" borderId="19" xfId="0" applyFont="1" applyBorder="1"/>
    <xf numFmtId="0" fontId="2" fillId="0" borderId="19" xfId="0" applyFont="1" applyBorder="1"/>
    <xf numFmtId="17" fontId="0" fillId="0" borderId="19" xfId="0" applyNumberFormat="1" applyBorder="1"/>
    <xf numFmtId="0" fontId="4" fillId="0" borderId="21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44" fontId="0" fillId="0" borderId="0" xfId="0" applyNumberFormat="1"/>
    <xf numFmtId="164" fontId="0" fillId="0" borderId="35" xfId="0" applyNumberFormat="1" applyFont="1" applyBorder="1" applyAlignment="1">
      <alignment horizontal="center" vertical="top"/>
    </xf>
    <xf numFmtId="0" fontId="0" fillId="0" borderId="38" xfId="0" applyBorder="1" applyAlignment="1">
      <alignment horizontal="left" vertical="top"/>
    </xf>
    <xf numFmtId="0" fontId="0" fillId="0" borderId="36" xfId="0" applyBorder="1" applyAlignment="1">
      <alignment vertical="top"/>
    </xf>
    <xf numFmtId="2" fontId="0" fillId="0" borderId="36" xfId="0" applyNumberFormat="1" applyFont="1" applyBorder="1" applyAlignment="1">
      <alignment vertical="top"/>
    </xf>
    <xf numFmtId="2" fontId="0" fillId="0" borderId="36" xfId="1" applyNumberFormat="1" applyFont="1" applyBorder="1" applyAlignment="1">
      <alignment vertical="top"/>
    </xf>
    <xf numFmtId="2" fontId="0" fillId="0" borderId="37" xfId="0" applyNumberFormat="1" applyFont="1" applyBorder="1" applyAlignment="1">
      <alignment horizontal="right" vertical="top"/>
    </xf>
    <xf numFmtId="2" fontId="0" fillId="0" borderId="4" xfId="0" applyNumberFormat="1" applyFont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2" fontId="0" fillId="0" borderId="41" xfId="0" applyNumberFormat="1" applyBorder="1" applyAlignment="1">
      <alignment vertical="center"/>
    </xf>
    <xf numFmtId="0" fontId="2" fillId="0" borderId="12" xfId="0" applyFont="1" applyBorder="1" applyAlignment="1">
      <alignment horizontal="right"/>
    </xf>
    <xf numFmtId="2" fontId="0" fillId="0" borderId="42" xfId="0" applyNumberFormat="1" applyBorder="1"/>
    <xf numFmtId="2" fontId="0" fillId="0" borderId="43" xfId="0" applyNumberFormat="1" applyBorder="1"/>
    <xf numFmtId="1" fontId="0" fillId="0" borderId="0" xfId="0" applyNumberFormat="1" applyBorder="1"/>
    <xf numFmtId="1" fontId="0" fillId="0" borderId="11" xfId="0" applyNumberFormat="1" applyBorder="1"/>
    <xf numFmtId="164" fontId="0" fillId="0" borderId="2" xfId="0" applyNumberFormat="1" applyFont="1" applyBorder="1" applyAlignment="1">
      <alignment horizontal="center" vertical="center"/>
    </xf>
    <xf numFmtId="2" fontId="13" fillId="0" borderId="0" xfId="0" applyNumberFormat="1" applyFont="1" applyBorder="1"/>
    <xf numFmtId="0" fontId="0" fillId="0" borderId="26" xfId="0" applyBorder="1" applyAlignment="1">
      <alignment vertical="center"/>
    </xf>
    <xf numFmtId="0" fontId="0" fillId="0" borderId="45" xfId="0" applyBorder="1"/>
    <xf numFmtId="0" fontId="0" fillId="0" borderId="1" xfId="0" applyBorder="1"/>
    <xf numFmtId="0" fontId="0" fillId="0" borderId="4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2" fontId="6" fillId="0" borderId="4" xfId="0" applyNumberFormat="1" applyFont="1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2" fontId="0" fillId="0" borderId="8" xfId="1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/>
    <xf numFmtId="2" fontId="4" fillId="0" borderId="41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right" vertical="center"/>
    </xf>
    <xf numFmtId="166" fontId="2" fillId="0" borderId="21" xfId="0" applyNumberFormat="1" applyFont="1" applyBorder="1"/>
    <xf numFmtId="166" fontId="2" fillId="0" borderId="22" xfId="0" applyNumberFormat="1" applyFont="1" applyBorder="1"/>
    <xf numFmtId="167" fontId="2" fillId="0" borderId="22" xfId="0" applyNumberFormat="1" applyFont="1" applyBorder="1"/>
    <xf numFmtId="0" fontId="0" fillId="2" borderId="44" xfId="0" applyFill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2" fontId="0" fillId="0" borderId="4" xfId="0" applyNumberFormat="1" applyBorder="1" applyAlignment="1">
      <alignment horizontal="left" vertical="center"/>
    </xf>
    <xf numFmtId="2" fontId="0" fillId="0" borderId="0" xfId="0" applyNumberFormat="1" applyBorder="1"/>
    <xf numFmtId="2" fontId="0" fillId="0" borderId="8" xfId="0" applyNumberFormat="1" applyBorder="1"/>
    <xf numFmtId="2" fontId="2" fillId="0" borderId="49" xfId="0" applyNumberFormat="1" applyFont="1" applyBorder="1" applyAlignment="1">
      <alignment vertical="center"/>
    </xf>
    <xf numFmtId="0" fontId="3" fillId="0" borderId="0" xfId="0" applyFont="1"/>
    <xf numFmtId="3" fontId="0" fillId="0" borderId="0" xfId="0" applyNumberFormat="1"/>
    <xf numFmtId="2" fontId="0" fillId="0" borderId="50" xfId="0" applyNumberFormat="1" applyBorder="1" applyAlignment="1">
      <alignment vertical="center"/>
    </xf>
    <xf numFmtId="43" fontId="1" fillId="0" borderId="0" xfId="2" applyFont="1" applyBorder="1"/>
    <xf numFmtId="0" fontId="1" fillId="0" borderId="6" xfId="0" applyFont="1" applyBorder="1"/>
    <xf numFmtId="165" fontId="1" fillId="0" borderId="0" xfId="2" applyNumberFormat="1" applyFont="1" applyBorder="1"/>
    <xf numFmtId="165" fontId="1" fillId="0" borderId="6" xfId="0" applyNumberFormat="1" applyFont="1" applyBorder="1"/>
    <xf numFmtId="0" fontId="1" fillId="0" borderId="0" xfId="0" applyFont="1" applyBorder="1"/>
    <xf numFmtId="1" fontId="1" fillId="0" borderId="0" xfId="0" applyNumberFormat="1" applyFont="1"/>
    <xf numFmtId="1" fontId="1" fillId="0" borderId="30" xfId="0" applyNumberFormat="1" applyFont="1" applyBorder="1"/>
    <xf numFmtId="0" fontId="1" fillId="0" borderId="0" xfId="0" applyFont="1"/>
    <xf numFmtId="43" fontId="1" fillId="0" borderId="0" xfId="2" applyFont="1" applyBorder="1" applyAlignment="1">
      <alignment horizontal="right"/>
    </xf>
    <xf numFmtId="165" fontId="6" fillId="0" borderId="31" xfId="2" applyNumberFormat="1" applyFont="1" applyBorder="1"/>
    <xf numFmtId="165" fontId="17" fillId="0" borderId="0" xfId="2" applyNumberFormat="1" applyFont="1" applyBorder="1"/>
    <xf numFmtId="165" fontId="6" fillId="0" borderId="0" xfId="2" applyNumberFormat="1" applyFont="1" applyBorder="1" applyAlignment="1">
      <alignment horizontal="right"/>
    </xf>
    <xf numFmtId="165" fontId="6" fillId="0" borderId="32" xfId="2" applyNumberFormat="1" applyFont="1" applyBorder="1"/>
    <xf numFmtId="165" fontId="1" fillId="0" borderId="0" xfId="0" applyNumberFormat="1" applyFont="1" applyBorder="1"/>
    <xf numFmtId="165" fontId="1" fillId="0" borderId="30" xfId="0" applyNumberFormat="1" applyFont="1" applyBorder="1"/>
    <xf numFmtId="2" fontId="1" fillId="0" borderId="0" xfId="0" applyNumberFormat="1" applyFont="1"/>
    <xf numFmtId="165" fontId="1" fillId="0" borderId="51" xfId="0" applyNumberFormat="1" applyFont="1" applyBorder="1"/>
    <xf numFmtId="2" fontId="0" fillId="0" borderId="0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5" xfId="0" applyNumberFormat="1" applyFont="1" applyBorder="1" applyAlignment="1">
      <alignment horizontal="center"/>
    </xf>
    <xf numFmtId="0" fontId="0" fillId="0" borderId="54" xfId="0" applyBorder="1"/>
    <xf numFmtId="0" fontId="0" fillId="0" borderId="50" xfId="0" applyBorder="1"/>
    <xf numFmtId="164" fontId="0" fillId="0" borderId="5" xfId="0" applyNumberFormat="1" applyBorder="1" applyAlignment="1">
      <alignment horizontal="center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CECFF"/>
      <color rgb="FFFFCC00"/>
      <color rgb="FFFF6699"/>
      <color rgb="FFFFCC66"/>
      <color rgb="FF99FF99"/>
      <color rgb="FFFF99CC"/>
      <color rgb="FFCCFF99"/>
      <color rgb="FFCC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Normal="100" workbookViewId="0">
      <pane ySplit="3" topLeftCell="A4" activePane="bottomLeft" state="frozen"/>
      <selection pane="bottomLeft" activeCell="H10" sqref="H10"/>
    </sheetView>
  </sheetViews>
  <sheetFormatPr defaultRowHeight="14.5" x14ac:dyDescent="0.35"/>
  <cols>
    <col min="1" max="1" width="7" customWidth="1"/>
    <col min="2" max="2" width="13.7265625" bestFit="1" customWidth="1"/>
    <col min="3" max="3" width="16" bestFit="1" customWidth="1"/>
    <col min="4" max="4" width="58.81640625" customWidth="1"/>
    <col min="5" max="5" width="14" style="6" customWidth="1"/>
    <col min="6" max="6" width="16" style="6" bestFit="1" customWidth="1"/>
    <col min="7" max="7" width="27.54296875" customWidth="1"/>
    <col min="8" max="8" width="8" bestFit="1" customWidth="1"/>
    <col min="9" max="9" width="11.54296875" bestFit="1" customWidth="1"/>
    <col min="10" max="10" width="8.1796875" bestFit="1" customWidth="1"/>
    <col min="11" max="11" width="8.26953125" bestFit="1" customWidth="1"/>
    <col min="12" max="12" width="11.453125" bestFit="1" customWidth="1"/>
    <col min="13" max="13" width="11.54296875" bestFit="1" customWidth="1"/>
    <col min="14" max="14" width="13.453125" bestFit="1" customWidth="1"/>
    <col min="15" max="15" width="10.81640625" bestFit="1" customWidth="1"/>
  </cols>
  <sheetData>
    <row r="1" spans="1:16" ht="25.15" customHeight="1" thickBot="1" x14ac:dyDescent="0.4">
      <c r="A1" s="166" t="s">
        <v>1</v>
      </c>
      <c r="B1" s="167"/>
      <c r="C1" s="167"/>
      <c r="D1" s="167"/>
      <c r="E1" s="167"/>
      <c r="F1" s="167"/>
      <c r="G1" s="167"/>
      <c r="H1" s="163" t="s">
        <v>51</v>
      </c>
      <c r="I1" s="164"/>
      <c r="J1" s="164"/>
      <c r="K1" s="164"/>
      <c r="L1" s="164"/>
      <c r="M1" s="164"/>
      <c r="N1" s="164"/>
      <c r="O1" s="165"/>
    </row>
    <row r="2" spans="1:16" ht="30" customHeight="1" thickBot="1" x14ac:dyDescent="0.4">
      <c r="A2" s="168" t="s">
        <v>64</v>
      </c>
      <c r="B2" s="169"/>
      <c r="C2" s="169"/>
      <c r="D2" s="169"/>
      <c r="E2" s="169"/>
      <c r="F2" s="169"/>
      <c r="G2" s="169"/>
      <c r="H2" s="162" t="s">
        <v>30</v>
      </c>
      <c r="I2" s="162"/>
      <c r="J2" s="162"/>
      <c r="K2" s="162"/>
      <c r="L2" s="162" t="s">
        <v>49</v>
      </c>
      <c r="M2" s="162"/>
      <c r="N2" s="162"/>
      <c r="O2" s="162"/>
    </row>
    <row r="3" spans="1:16" ht="22.15" customHeight="1" thickBot="1" x14ac:dyDescent="0.45">
      <c r="A3" s="2" t="s">
        <v>4</v>
      </c>
      <c r="B3" s="7" t="s">
        <v>6</v>
      </c>
      <c r="C3" s="2" t="s">
        <v>5</v>
      </c>
      <c r="D3" s="2" t="s">
        <v>7</v>
      </c>
      <c r="E3" s="5" t="s">
        <v>2</v>
      </c>
      <c r="F3" s="5" t="s">
        <v>3</v>
      </c>
      <c r="G3" s="70" t="s">
        <v>8</v>
      </c>
      <c r="H3" s="71" t="s">
        <v>15</v>
      </c>
      <c r="I3" s="71" t="s">
        <v>20</v>
      </c>
      <c r="J3" s="71" t="s">
        <v>23</v>
      </c>
      <c r="K3" s="71" t="s">
        <v>50</v>
      </c>
      <c r="L3" s="71" t="s">
        <v>54</v>
      </c>
      <c r="M3" s="71" t="s">
        <v>20</v>
      </c>
      <c r="N3" s="71" t="s">
        <v>52</v>
      </c>
      <c r="O3" s="71" t="s">
        <v>53</v>
      </c>
    </row>
    <row r="4" spans="1:16" s="113" customFormat="1" ht="18" customHeight="1" x14ac:dyDescent="0.35">
      <c r="A4" s="41">
        <v>1</v>
      </c>
      <c r="B4" s="44">
        <v>44165</v>
      </c>
      <c r="C4" s="47">
        <v>800116</v>
      </c>
      <c r="D4" s="101" t="s">
        <v>75</v>
      </c>
      <c r="E4" s="79"/>
      <c r="F4" s="79">
        <v>195</v>
      </c>
      <c r="G4" s="101"/>
      <c r="H4" s="115"/>
      <c r="I4" s="116"/>
      <c r="J4" s="116"/>
      <c r="K4" s="116"/>
      <c r="L4" s="117"/>
      <c r="M4" s="116"/>
      <c r="N4" s="152">
        <v>195</v>
      </c>
      <c r="O4" s="118"/>
    </row>
    <row r="5" spans="1:16" s="102" customFormat="1" ht="20.25" customHeight="1" x14ac:dyDescent="0.35">
      <c r="A5" s="41">
        <v>2</v>
      </c>
      <c r="B5" s="44">
        <v>44228</v>
      </c>
      <c r="C5" s="15">
        <v>800117</v>
      </c>
      <c r="D5" s="101" t="s">
        <v>76</v>
      </c>
      <c r="E5" s="79"/>
      <c r="F5" s="79">
        <v>188.9</v>
      </c>
      <c r="G5" s="101"/>
      <c r="H5" s="80"/>
      <c r="I5" s="81"/>
      <c r="J5" s="81"/>
      <c r="K5" s="81"/>
      <c r="L5" s="114"/>
      <c r="M5" s="81"/>
      <c r="N5" s="48">
        <v>188.9</v>
      </c>
      <c r="O5" s="13"/>
    </row>
    <row r="6" spans="1:16" s="102" customFormat="1" ht="18" customHeight="1" x14ac:dyDescent="0.35">
      <c r="A6" s="41">
        <v>3</v>
      </c>
      <c r="B6" s="44">
        <v>44441</v>
      </c>
      <c r="C6" s="47">
        <v>800118</v>
      </c>
      <c r="D6" s="38" t="s">
        <v>77</v>
      </c>
      <c r="E6" s="103"/>
      <c r="F6" s="83">
        <v>31</v>
      </c>
      <c r="G6" s="38"/>
      <c r="H6" s="82"/>
      <c r="I6" s="48"/>
      <c r="J6" s="48"/>
      <c r="K6" s="48"/>
      <c r="L6" s="87"/>
      <c r="M6" s="48"/>
      <c r="O6" s="13">
        <v>31</v>
      </c>
    </row>
    <row r="7" spans="1:16" s="102" customFormat="1" ht="18" customHeight="1" x14ac:dyDescent="0.35">
      <c r="A7" s="41">
        <v>4</v>
      </c>
      <c r="B7" s="44">
        <v>44441</v>
      </c>
      <c r="C7" s="47">
        <v>800118</v>
      </c>
      <c r="D7" s="38" t="s">
        <v>78</v>
      </c>
      <c r="E7" s="103"/>
      <c r="F7" s="103">
        <v>10.78</v>
      </c>
      <c r="G7" s="38"/>
      <c r="H7" s="82"/>
      <c r="I7" s="48"/>
      <c r="J7" s="48"/>
      <c r="K7" s="48"/>
      <c r="L7" s="87"/>
      <c r="M7" s="48"/>
      <c r="O7" s="13">
        <v>10.78</v>
      </c>
    </row>
    <row r="8" spans="1:16" s="102" customFormat="1" ht="18" customHeight="1" x14ac:dyDescent="0.35">
      <c r="A8" s="41"/>
      <c r="B8" s="44"/>
      <c r="C8" s="15"/>
      <c r="D8" s="38"/>
      <c r="E8" s="103"/>
      <c r="F8" s="103"/>
      <c r="G8" s="38"/>
      <c r="H8" s="82"/>
      <c r="I8" s="48"/>
      <c r="J8" s="48"/>
      <c r="K8" s="48"/>
      <c r="L8" s="87"/>
      <c r="M8" s="48"/>
      <c r="N8" s="48"/>
      <c r="O8" s="13"/>
    </row>
    <row r="9" spans="1:16" s="102" customFormat="1" ht="18" customHeight="1" x14ac:dyDescent="0.35">
      <c r="A9" s="3"/>
      <c r="B9" s="44"/>
      <c r="C9" s="47"/>
      <c r="D9" s="38"/>
      <c r="E9" s="103"/>
      <c r="F9" s="103"/>
      <c r="G9" s="38"/>
      <c r="H9" s="82"/>
      <c r="I9" s="48"/>
      <c r="J9" s="48"/>
      <c r="K9" s="48"/>
      <c r="L9" s="87"/>
      <c r="M9" s="48"/>
      <c r="N9" s="48"/>
      <c r="O9" s="13"/>
    </row>
    <row r="10" spans="1:16" s="102" customFormat="1" ht="18" customHeight="1" x14ac:dyDescent="0.35">
      <c r="A10" s="3"/>
      <c r="B10" s="44"/>
      <c r="C10" s="47"/>
      <c r="D10" s="38"/>
      <c r="E10" s="103"/>
      <c r="F10" s="103"/>
      <c r="G10" s="38"/>
      <c r="H10" s="82"/>
      <c r="I10" s="48"/>
      <c r="J10" s="48"/>
      <c r="K10" s="48"/>
      <c r="L10" s="87"/>
      <c r="M10" s="48"/>
      <c r="N10" s="48"/>
      <c r="O10" s="13"/>
    </row>
    <row r="11" spans="1:16" s="102" customFormat="1" ht="18" customHeight="1" thickBot="1" x14ac:dyDescent="0.4">
      <c r="A11" s="3"/>
      <c r="B11" s="44"/>
      <c r="C11" s="15"/>
      <c r="D11" s="85" t="s">
        <v>63</v>
      </c>
      <c r="E11" s="85">
        <f>IF(SUM(E4:E10)-SUM(F4:F10)&gt;=0,0,SUM(F4:F10)-SUM(E4:E10))</f>
        <v>425.67999999999995</v>
      </c>
      <c r="F11" s="85">
        <f>IF(SUM(E5:E10)-SUM(F5:F10)&lt;=0,0,SUM(E5:E10)-SUM(F5:F10))</f>
        <v>0</v>
      </c>
      <c r="G11" s="131"/>
      <c r="H11" s="104">
        <f>SUM(H4:H10)</f>
        <v>0</v>
      </c>
      <c r="I11" s="104">
        <f>SUM(I4:I10)</f>
        <v>0</v>
      </c>
      <c r="J11" s="104">
        <f t="shared" ref="J11:O11" si="0">SUM(J4:J10)</f>
        <v>0</v>
      </c>
      <c r="K11" s="104">
        <f t="shared" si="0"/>
        <v>0</v>
      </c>
      <c r="L11" s="104">
        <f t="shared" si="0"/>
        <v>0</v>
      </c>
      <c r="M11" s="104">
        <f t="shared" si="0"/>
        <v>0</v>
      </c>
      <c r="N11" s="104">
        <f t="shared" si="0"/>
        <v>383.9</v>
      </c>
      <c r="O11" s="134">
        <f t="shared" si="0"/>
        <v>41.78</v>
      </c>
      <c r="P11" s="83">
        <f>SUM(H11:K11)-SUM(L11:O11)</f>
        <v>-425.67999999999995</v>
      </c>
    </row>
    <row r="12" spans="1:16" s="102" customFormat="1" ht="18" customHeight="1" thickTop="1" x14ac:dyDescent="0.35">
      <c r="A12" s="3"/>
      <c r="B12" s="44"/>
      <c r="C12" s="15"/>
      <c r="D12" s="32"/>
      <c r="E12" s="123"/>
      <c r="F12" s="123"/>
      <c r="G12" s="126"/>
      <c r="I12" s="83"/>
    </row>
    <row r="13" spans="1:16" s="102" customFormat="1" ht="18" customHeight="1" thickBot="1" x14ac:dyDescent="0.4">
      <c r="A13" s="3"/>
      <c r="B13" s="44"/>
      <c r="C13" s="15"/>
      <c r="D13" s="124"/>
      <c r="E13" s="125">
        <f>SUM(E5:E11)</f>
        <v>425.67999999999995</v>
      </c>
      <c r="F13" s="125">
        <f>SUM(F4:F11)</f>
        <v>425.67999999999995</v>
      </c>
      <c r="G13" s="127"/>
    </row>
    <row r="14" spans="1:16" s="102" customFormat="1" ht="18" customHeight="1" thickTop="1" x14ac:dyDescent="0.35">
      <c r="A14" s="3"/>
      <c r="B14" s="44"/>
      <c r="C14" s="15"/>
      <c r="D14" s="106"/>
      <c r="E14" s="79"/>
      <c r="F14" s="79"/>
      <c r="G14" s="84"/>
    </row>
    <row r="15" spans="1:16" s="102" customFormat="1" ht="18" customHeight="1" x14ac:dyDescent="0.35">
      <c r="A15" s="3"/>
      <c r="B15" s="44"/>
      <c r="C15" s="15"/>
      <c r="D15" s="106"/>
      <c r="E15" s="83"/>
      <c r="F15" s="79"/>
      <c r="G15" s="84"/>
    </row>
    <row r="16" spans="1:16" s="102" customFormat="1" ht="18" customHeight="1" x14ac:dyDescent="0.35">
      <c r="A16" s="3"/>
      <c r="B16" s="44"/>
      <c r="C16" s="15"/>
      <c r="D16" s="106" t="s">
        <v>0</v>
      </c>
      <c r="E16" s="79"/>
      <c r="F16" s="79">
        <f>E11</f>
        <v>425.67999999999995</v>
      </c>
      <c r="G16" s="84"/>
      <c r="I16" s="83"/>
    </row>
    <row r="17" spans="1:10" s="102" customFormat="1" ht="18" customHeight="1" x14ac:dyDescent="0.35">
      <c r="A17" s="3"/>
      <c r="B17" s="44"/>
      <c r="C17" s="15"/>
      <c r="D17" s="32" t="s">
        <v>67</v>
      </c>
      <c r="E17" s="79">
        <v>4293.2700000000004</v>
      </c>
      <c r="F17" s="79"/>
      <c r="G17" s="84"/>
    </row>
    <row r="18" spans="1:10" s="102" customFormat="1" ht="18" customHeight="1" thickBot="1" x14ac:dyDescent="0.4">
      <c r="A18" s="3"/>
      <c r="B18" s="44"/>
      <c r="C18" s="15"/>
      <c r="D18" s="106" t="s">
        <v>68</v>
      </c>
      <c r="E18" s="86">
        <f>E17-F16</f>
        <v>3867.5900000000006</v>
      </c>
      <c r="F18" s="79"/>
      <c r="G18" s="84"/>
    </row>
    <row r="19" spans="1:10" s="102" customFormat="1" ht="18" customHeight="1" thickTop="1" x14ac:dyDescent="0.35">
      <c r="A19" s="3"/>
      <c r="B19" s="44"/>
      <c r="C19" s="15"/>
      <c r="D19" s="106"/>
      <c r="E19" s="83"/>
      <c r="F19" s="79"/>
      <c r="G19" s="84"/>
    </row>
    <row r="20" spans="1:10" s="102" customFormat="1" ht="18" customHeight="1" x14ac:dyDescent="0.35">
      <c r="A20" s="3"/>
      <c r="B20" s="44"/>
      <c r="C20" s="15"/>
      <c r="D20" s="106" t="s">
        <v>12</v>
      </c>
      <c r="E20" s="79"/>
      <c r="F20" s="79"/>
      <c r="G20" s="84"/>
      <c r="I20" s="83"/>
    </row>
    <row r="21" spans="1:10" s="102" customFormat="1" ht="18" customHeight="1" x14ac:dyDescent="0.35">
      <c r="A21" s="3"/>
      <c r="B21" s="44"/>
      <c r="C21" s="15"/>
      <c r="D21" s="32" t="s">
        <v>13</v>
      </c>
      <c r="E21" s="79"/>
      <c r="F21" s="79">
        <f>Bank!F7</f>
        <v>3805.8599999999997</v>
      </c>
      <c r="G21" s="84"/>
      <c r="I21" s="83"/>
    </row>
    <row r="22" spans="1:10" s="102" customFormat="1" ht="18" customHeight="1" thickBot="1" x14ac:dyDescent="0.4">
      <c r="A22" s="3"/>
      <c r="B22" s="44"/>
      <c r="C22" s="15"/>
      <c r="D22" s="32" t="s">
        <v>17</v>
      </c>
      <c r="E22" s="79"/>
      <c r="F22" s="79">
        <f>'Petty Cash'!F4</f>
        <v>61.73</v>
      </c>
      <c r="G22" s="84"/>
      <c r="I22" s="83"/>
      <c r="J22" s="83"/>
    </row>
    <row r="23" spans="1:10" s="102" customFormat="1" ht="17.25" customHeight="1" thickTop="1" thickBot="1" x14ac:dyDescent="0.4">
      <c r="A23" s="3"/>
      <c r="B23" s="93"/>
      <c r="C23" s="15"/>
      <c r="D23" s="101"/>
      <c r="E23" s="79"/>
      <c r="F23" s="105">
        <f>SUM(F19:F22)</f>
        <v>3867.5899999999997</v>
      </c>
      <c r="G23" s="84"/>
    </row>
    <row r="24" spans="1:10" s="102" customFormat="1" ht="36" customHeight="1" thickTop="1" thickBot="1" x14ac:dyDescent="0.4">
      <c r="A24" s="4"/>
      <c r="B24" s="10"/>
      <c r="C24" s="17"/>
      <c r="D24" s="107"/>
      <c r="E24" s="108"/>
      <c r="F24" s="109"/>
      <c r="G24" s="110"/>
    </row>
    <row r="25" spans="1:10" s="102" customFormat="1" ht="36" customHeight="1" thickBot="1" x14ac:dyDescent="0.4">
      <c r="E25" s="83"/>
      <c r="F25" s="83"/>
    </row>
    <row r="26" spans="1:10" s="102" customFormat="1" ht="36" customHeight="1" x14ac:dyDescent="0.35">
      <c r="B26" s="42" t="s">
        <v>24</v>
      </c>
      <c r="C26" s="95" t="s">
        <v>22</v>
      </c>
      <c r="D26" s="98" t="s">
        <v>21</v>
      </c>
      <c r="E26" s="99" t="s">
        <v>6</v>
      </c>
      <c r="F26" s="83"/>
      <c r="G26" s="83"/>
    </row>
    <row r="27" spans="1:10" s="102" customFormat="1" ht="30.75" customHeight="1" x14ac:dyDescent="0.35">
      <c r="B27" s="43" t="s">
        <v>25</v>
      </c>
      <c r="C27" s="31" t="s">
        <v>18</v>
      </c>
      <c r="D27" s="111"/>
      <c r="E27" s="112"/>
      <c r="F27" s="83"/>
      <c r="G27" s="83"/>
    </row>
    <row r="28" spans="1:10" s="102" customFormat="1" ht="30.75" customHeight="1" thickBot="1" x14ac:dyDescent="0.4">
      <c r="B28" s="154" t="s">
        <v>26</v>
      </c>
      <c r="C28" s="155" t="s">
        <v>19</v>
      </c>
      <c r="D28" s="156"/>
      <c r="E28" s="153"/>
      <c r="F28" s="83"/>
      <c r="G28" s="83"/>
    </row>
    <row r="29" spans="1:10" s="102" customFormat="1" x14ac:dyDescent="0.35">
      <c r="E29" s="83"/>
      <c r="F29" s="83"/>
    </row>
    <row r="30" spans="1:10" s="102" customFormat="1" x14ac:dyDescent="0.35">
      <c r="E30" s="83"/>
      <c r="F30" s="83"/>
    </row>
    <row r="31" spans="1:10" s="102" customFormat="1" x14ac:dyDescent="0.35">
      <c r="E31" s="83"/>
      <c r="F31" s="83"/>
    </row>
    <row r="32" spans="1:10" s="102" customFormat="1" x14ac:dyDescent="0.35">
      <c r="E32" s="83"/>
      <c r="F32" s="83"/>
    </row>
  </sheetData>
  <mergeCells count="5">
    <mergeCell ref="L2:O2"/>
    <mergeCell ref="H1:O1"/>
    <mergeCell ref="A1:G1"/>
    <mergeCell ref="A2:G2"/>
    <mergeCell ref="H2:K2"/>
  </mergeCells>
  <phoneticPr fontId="16" type="noConversion"/>
  <pageMargins left="0.51181102362204722" right="0.11811023622047245" top="0.35433070866141736" bottom="0.35433070866141736" header="0.31496062992125984" footer="0.31496062992125984"/>
  <pageSetup paperSize="9" scale="5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77B2C-A40A-4D8F-97B7-FBABB4215045}">
  <sheetPr>
    <pageSetUpPr fitToPage="1"/>
  </sheetPr>
  <dimension ref="A1:M25"/>
  <sheetViews>
    <sheetView workbookViewId="0">
      <selection activeCell="L25" sqref="A1:L25"/>
    </sheetView>
  </sheetViews>
  <sheetFormatPr defaultRowHeight="14.5" x14ac:dyDescent="0.35"/>
  <cols>
    <col min="1" max="1" width="4.453125" customWidth="1"/>
    <col min="2" max="2" width="11.54296875" customWidth="1"/>
    <col min="3" max="3" width="12.453125" customWidth="1"/>
    <col min="4" max="4" width="32.1796875" customWidth="1"/>
    <col min="5" max="5" width="7" bestFit="1" customWidth="1"/>
    <col min="6" max="7" width="7" customWidth="1"/>
    <col min="8" max="8" width="8.453125" customWidth="1"/>
    <col min="9" max="9" width="8.7265625" customWidth="1"/>
    <col min="10" max="10" width="4" customWidth="1"/>
    <col min="11" max="11" width="8.54296875" customWidth="1"/>
  </cols>
  <sheetData>
    <row r="1" spans="1:13" ht="25.15" customHeight="1" thickBot="1" x14ac:dyDescent="0.4">
      <c r="A1" s="170" t="s">
        <v>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3" ht="30" customHeight="1" thickBot="1" x14ac:dyDescent="0.4">
      <c r="A2" s="168" t="s">
        <v>65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3"/>
    </row>
    <row r="3" spans="1:13" ht="21" x14ac:dyDescent="0.5">
      <c r="A3" s="51"/>
      <c r="B3" s="52"/>
      <c r="C3" s="52"/>
      <c r="D3" s="52"/>
      <c r="E3" s="52"/>
      <c r="F3" s="52"/>
      <c r="G3" s="52"/>
      <c r="H3" s="52"/>
      <c r="I3" s="53"/>
      <c r="J3" s="53"/>
      <c r="K3" s="53"/>
      <c r="L3" s="25"/>
    </row>
    <row r="4" spans="1:13" ht="18.5" x14ac:dyDescent="0.45">
      <c r="A4" s="54"/>
      <c r="B4" s="55"/>
      <c r="C4" s="55"/>
      <c r="D4" s="55"/>
      <c r="E4" s="56" t="s">
        <v>29</v>
      </c>
      <c r="F4" s="56"/>
      <c r="G4" s="56">
        <v>2021</v>
      </c>
      <c r="H4" s="55"/>
      <c r="I4" s="57">
        <v>2020</v>
      </c>
      <c r="J4" s="57"/>
      <c r="K4" s="57"/>
      <c r="L4" s="58">
        <v>2019</v>
      </c>
    </row>
    <row r="5" spans="1:13" ht="15.5" x14ac:dyDescent="0.35">
      <c r="A5" s="59" t="s">
        <v>30</v>
      </c>
      <c r="B5" s="1"/>
      <c r="C5" s="1"/>
      <c r="D5" s="1"/>
      <c r="E5" s="1"/>
      <c r="F5" s="1"/>
      <c r="G5" s="1"/>
      <c r="H5" s="135"/>
      <c r="I5" s="135"/>
      <c r="J5" s="135"/>
      <c r="K5" s="135"/>
      <c r="L5" s="136"/>
    </row>
    <row r="6" spans="1:13" ht="15.5" x14ac:dyDescent="0.35">
      <c r="A6" s="24"/>
      <c r="B6" s="60" t="s">
        <v>15</v>
      </c>
      <c r="C6" s="60"/>
      <c r="D6" s="60"/>
      <c r="E6" s="60"/>
      <c r="F6" s="60"/>
      <c r="G6" s="137">
        <v>0</v>
      </c>
      <c r="H6" s="135"/>
      <c r="I6" s="137">
        <v>0</v>
      </c>
      <c r="J6" s="137"/>
      <c r="K6" s="137"/>
      <c r="L6" s="138">
        <v>0</v>
      </c>
    </row>
    <row r="7" spans="1:13" ht="15.5" x14ac:dyDescent="0.35">
      <c r="A7" s="24"/>
      <c r="B7" s="60" t="s">
        <v>62</v>
      </c>
      <c r="C7" s="60"/>
      <c r="D7" s="60"/>
      <c r="G7" s="137">
        <v>0</v>
      </c>
      <c r="H7" s="139"/>
      <c r="I7" s="137">
        <v>0</v>
      </c>
      <c r="J7" s="137"/>
      <c r="K7" s="137"/>
      <c r="L7" s="138">
        <v>568</v>
      </c>
    </row>
    <row r="8" spans="1:13" ht="15.5" x14ac:dyDescent="0.35">
      <c r="A8" s="24"/>
      <c r="B8" s="60" t="s">
        <v>56</v>
      </c>
      <c r="C8" s="60"/>
      <c r="D8" s="60"/>
      <c r="E8" s="61"/>
      <c r="F8" s="61"/>
      <c r="G8" s="137">
        <v>0</v>
      </c>
      <c r="H8" s="135"/>
      <c r="I8" s="137">
        <v>0</v>
      </c>
      <c r="J8" s="137"/>
      <c r="K8" s="137"/>
      <c r="L8" s="151">
        <v>38</v>
      </c>
      <c r="M8" s="50"/>
    </row>
    <row r="9" spans="1:13" ht="15.5" x14ac:dyDescent="0.35">
      <c r="A9" s="24"/>
      <c r="B9" s="60"/>
      <c r="C9" s="60" t="s">
        <v>31</v>
      </c>
      <c r="D9" s="60"/>
      <c r="E9" s="61"/>
      <c r="F9" s="61"/>
      <c r="G9" s="137">
        <v>0</v>
      </c>
      <c r="H9" s="135"/>
      <c r="I9" s="137">
        <v>0</v>
      </c>
      <c r="J9" s="137"/>
      <c r="K9" s="137"/>
      <c r="L9" s="138">
        <f>SUM(L7:L8)</f>
        <v>606</v>
      </c>
    </row>
    <row r="10" spans="1:13" ht="15.5" x14ac:dyDescent="0.35">
      <c r="A10" s="24"/>
      <c r="B10" s="60"/>
      <c r="C10" s="60"/>
      <c r="D10" s="60"/>
      <c r="E10" s="61"/>
      <c r="F10" s="61"/>
      <c r="G10" s="61"/>
      <c r="H10" s="135"/>
      <c r="I10" s="137"/>
      <c r="J10" s="137"/>
      <c r="K10" s="137"/>
      <c r="L10" s="138"/>
    </row>
    <row r="11" spans="1:13" ht="15.5" x14ac:dyDescent="0.35">
      <c r="A11" s="59" t="s">
        <v>32</v>
      </c>
      <c r="B11" s="60"/>
      <c r="C11" s="60"/>
      <c r="D11" s="60"/>
      <c r="E11" s="61"/>
      <c r="F11" s="61"/>
      <c r="G11" s="61"/>
      <c r="H11" s="135"/>
      <c r="I11" s="137"/>
      <c r="J11" s="137"/>
      <c r="K11" s="137"/>
      <c r="L11" s="138"/>
    </row>
    <row r="12" spans="1:13" ht="15.5" x14ac:dyDescent="0.35">
      <c r="A12" s="24"/>
      <c r="B12" s="60" t="s">
        <v>61</v>
      </c>
      <c r="C12" s="60"/>
      <c r="D12" s="60"/>
      <c r="E12" s="61"/>
      <c r="F12" s="61"/>
      <c r="G12" s="61"/>
      <c r="H12" s="6">
        <f>'I&amp;E'!L11</f>
        <v>0</v>
      </c>
      <c r="I12" s="140"/>
      <c r="J12" s="137"/>
      <c r="K12" s="148">
        <v>2091</v>
      </c>
      <c r="L12" s="25"/>
    </row>
    <row r="13" spans="1:13" ht="15.5" x14ac:dyDescent="0.35">
      <c r="A13" s="24"/>
      <c r="B13" s="60" t="s">
        <v>57</v>
      </c>
      <c r="C13" s="60"/>
      <c r="D13" s="60"/>
      <c r="E13" s="61"/>
      <c r="F13" s="61"/>
      <c r="G13" s="61"/>
      <c r="I13" s="140"/>
      <c r="J13" s="137"/>
      <c r="K13" s="148">
        <v>36</v>
      </c>
      <c r="L13" s="25"/>
    </row>
    <row r="14" spans="1:13" ht="15.5" x14ac:dyDescent="0.35">
      <c r="A14" s="24"/>
      <c r="B14" s="94" t="str">
        <f>'I&amp;E'!N3</f>
        <v>Operational</v>
      </c>
      <c r="C14" s="60"/>
      <c r="D14" s="60"/>
      <c r="E14" s="61">
        <v>1</v>
      </c>
      <c r="F14" s="61"/>
      <c r="G14" s="61"/>
      <c r="H14" s="6">
        <v>384</v>
      </c>
      <c r="I14" s="140"/>
      <c r="J14" s="137"/>
      <c r="K14" s="148">
        <v>305</v>
      </c>
      <c r="L14" s="25"/>
    </row>
    <row r="15" spans="1:13" ht="15.5" x14ac:dyDescent="0.35">
      <c r="A15" s="24"/>
      <c r="B15" s="94" t="str">
        <f>'I&amp;E'!O3</f>
        <v>Expenses</v>
      </c>
      <c r="C15" s="60"/>
      <c r="D15" s="60"/>
      <c r="E15" s="61"/>
      <c r="F15" s="61"/>
      <c r="G15" s="61"/>
      <c r="H15" s="6">
        <v>42</v>
      </c>
      <c r="I15" s="140"/>
      <c r="J15" s="137"/>
      <c r="K15" s="148">
        <v>437</v>
      </c>
      <c r="L15" s="25"/>
    </row>
    <row r="16" spans="1:13" ht="15.5" x14ac:dyDescent="0.35">
      <c r="A16" s="24"/>
      <c r="B16" s="133" t="s">
        <v>58</v>
      </c>
      <c r="C16" s="60"/>
      <c r="D16" s="60"/>
      <c r="E16" s="61"/>
      <c r="F16" s="61"/>
      <c r="G16" s="61"/>
      <c r="H16" s="141"/>
      <c r="I16" s="140"/>
      <c r="J16" s="137"/>
      <c r="K16" s="149"/>
      <c r="L16" s="25"/>
    </row>
    <row r="17" spans="1:12" ht="15.5" x14ac:dyDescent="0.35">
      <c r="A17" s="24"/>
      <c r="B17" s="60"/>
      <c r="C17" s="60" t="s">
        <v>33</v>
      </c>
      <c r="D17" s="60"/>
      <c r="E17" s="60"/>
      <c r="F17" s="60"/>
      <c r="G17" s="60"/>
      <c r="H17" s="142"/>
      <c r="I17" s="150">
        <f>SUM(H12:H15)</f>
        <v>426</v>
      </c>
      <c r="J17" s="137"/>
      <c r="K17" s="135"/>
      <c r="L17" s="138">
        <f>SUM(K12:K15)</f>
        <v>2869</v>
      </c>
    </row>
    <row r="18" spans="1:12" ht="15.5" x14ac:dyDescent="0.35">
      <c r="A18" s="24"/>
      <c r="B18" s="60"/>
      <c r="C18" s="60"/>
      <c r="D18" s="60"/>
      <c r="E18" s="60"/>
      <c r="F18" s="60"/>
      <c r="G18" s="60"/>
      <c r="H18" s="135"/>
      <c r="I18" s="137"/>
      <c r="J18" s="137"/>
      <c r="K18" s="137"/>
      <c r="L18" s="138"/>
    </row>
    <row r="19" spans="1:12" ht="16" thickBot="1" x14ac:dyDescent="0.4">
      <c r="A19" s="59" t="s">
        <v>63</v>
      </c>
      <c r="B19" s="60"/>
      <c r="C19" s="60"/>
      <c r="D19" s="60"/>
      <c r="E19" s="60"/>
      <c r="F19" s="60"/>
      <c r="G19" s="60"/>
      <c r="H19" s="143" t="s">
        <v>34</v>
      </c>
      <c r="I19" s="144">
        <f>I17-I9</f>
        <v>426</v>
      </c>
      <c r="J19" s="145"/>
      <c r="K19" s="146" t="s">
        <v>34</v>
      </c>
      <c r="L19" s="147">
        <v>242</v>
      </c>
    </row>
    <row r="20" spans="1:12" ht="15" thickTop="1" x14ac:dyDescent="0.35">
      <c r="A20" s="24"/>
      <c r="B20" s="1"/>
      <c r="C20" s="1"/>
      <c r="D20" s="1"/>
      <c r="E20" s="1"/>
      <c r="F20" s="1"/>
      <c r="G20" s="1"/>
      <c r="H20" s="139"/>
      <c r="I20" s="139"/>
      <c r="J20" s="139"/>
      <c r="K20" s="139"/>
      <c r="L20" s="136"/>
    </row>
    <row r="21" spans="1:12" x14ac:dyDescent="0.35">
      <c r="A21" s="24"/>
      <c r="B21" s="1"/>
      <c r="C21" s="1"/>
      <c r="D21" s="1"/>
      <c r="E21" s="1"/>
      <c r="F21" s="1"/>
      <c r="G21" s="1"/>
      <c r="H21" s="1"/>
      <c r="I21" s="1"/>
      <c r="J21" s="1"/>
      <c r="K21" s="1"/>
      <c r="L21" s="25"/>
    </row>
    <row r="22" spans="1:12" ht="15.5" x14ac:dyDescent="0.35">
      <c r="A22" s="59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5"/>
    </row>
    <row r="23" spans="1:12" x14ac:dyDescent="0.35">
      <c r="A23" s="24"/>
      <c r="B23" s="1"/>
      <c r="C23" s="1"/>
      <c r="D23" s="1"/>
      <c r="E23" s="1"/>
      <c r="F23" s="1"/>
      <c r="G23" s="1"/>
      <c r="H23" s="1"/>
      <c r="I23" s="1"/>
      <c r="J23" s="1"/>
      <c r="K23" s="1"/>
      <c r="L23" s="25"/>
    </row>
    <row r="24" spans="1:12" x14ac:dyDescent="0.35">
      <c r="A24" s="24" t="s">
        <v>36</v>
      </c>
      <c r="B24" s="1" t="s">
        <v>80</v>
      </c>
      <c r="C24" s="1"/>
      <c r="D24" s="1"/>
      <c r="E24" s="1"/>
      <c r="F24" s="1"/>
      <c r="G24" s="1"/>
      <c r="H24" s="1"/>
      <c r="I24" s="1"/>
      <c r="J24" s="1"/>
      <c r="K24" s="1"/>
      <c r="L24" s="25"/>
    </row>
    <row r="25" spans="1:12" ht="15" thickBot="1" x14ac:dyDescent="0.4">
      <c r="A25" s="37"/>
      <c r="B25" s="26"/>
      <c r="C25" s="26"/>
      <c r="D25" s="26"/>
      <c r="E25" s="63"/>
      <c r="F25" s="63"/>
      <c r="G25" s="63"/>
      <c r="H25" s="26"/>
      <c r="I25" s="26"/>
      <c r="J25" s="26"/>
      <c r="K25" s="26"/>
      <c r="L25" s="27"/>
    </row>
  </sheetData>
  <mergeCells count="2">
    <mergeCell ref="A1:L1"/>
    <mergeCell ref="A2:L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5DFA-EEB9-4151-B19A-8672DF101ABB}">
  <dimension ref="A1:I42"/>
  <sheetViews>
    <sheetView workbookViewId="0">
      <selection activeCell="E17" sqref="E17"/>
    </sheetView>
  </sheetViews>
  <sheetFormatPr defaultRowHeight="14.5" x14ac:dyDescent="0.35"/>
  <cols>
    <col min="1" max="1" width="4.453125" customWidth="1"/>
    <col min="4" max="5" width="20.81640625" customWidth="1"/>
    <col min="6" max="6" width="3.26953125" customWidth="1"/>
    <col min="7" max="7" width="4.54296875" customWidth="1"/>
    <col min="8" max="8" width="7.81640625" customWidth="1"/>
    <col min="9" max="9" width="4.54296875" customWidth="1"/>
  </cols>
  <sheetData>
    <row r="1" spans="1:9" ht="21.5" thickBot="1" x14ac:dyDescent="0.55000000000000004">
      <c r="A1" s="174" t="s">
        <v>37</v>
      </c>
      <c r="B1" s="175"/>
      <c r="C1" s="175"/>
      <c r="D1" s="175"/>
      <c r="E1" s="175"/>
      <c r="F1" s="175"/>
      <c r="G1" s="175"/>
      <c r="H1" s="175"/>
      <c r="I1" s="176"/>
    </row>
    <row r="2" spans="1:9" ht="21.5" thickBot="1" x14ac:dyDescent="0.55000000000000004">
      <c r="A2" s="177" t="s">
        <v>66</v>
      </c>
      <c r="B2" s="178"/>
      <c r="C2" s="178"/>
      <c r="D2" s="178"/>
      <c r="E2" s="178"/>
      <c r="F2" s="178"/>
      <c r="G2" s="178"/>
      <c r="H2" s="178"/>
      <c r="I2" s="179"/>
    </row>
    <row r="3" spans="1:9" x14ac:dyDescent="0.35">
      <c r="A3" s="24"/>
      <c r="B3" s="1"/>
      <c r="C3" s="1"/>
      <c r="D3" s="1"/>
      <c r="E3" s="1"/>
      <c r="F3" s="1"/>
      <c r="G3" s="1"/>
      <c r="H3" s="1"/>
      <c r="I3" s="25"/>
    </row>
    <row r="4" spans="1:9" x14ac:dyDescent="0.35">
      <c r="A4" s="24"/>
      <c r="B4" s="1"/>
      <c r="C4" s="1"/>
      <c r="D4" s="1"/>
      <c r="E4" s="1">
        <v>2021</v>
      </c>
      <c r="F4" s="1"/>
      <c r="G4" s="1"/>
      <c r="H4" s="66">
        <v>2020</v>
      </c>
      <c r="I4" s="25"/>
    </row>
    <row r="5" spans="1:9" ht="15.5" x14ac:dyDescent="0.35">
      <c r="A5" s="59" t="s">
        <v>38</v>
      </c>
      <c r="B5" s="1"/>
      <c r="C5" s="1"/>
      <c r="D5" s="1"/>
      <c r="E5" s="1"/>
      <c r="F5" s="1"/>
      <c r="G5" s="1"/>
      <c r="H5" s="66"/>
      <c r="I5" s="25"/>
    </row>
    <row r="6" spans="1:9" x14ac:dyDescent="0.35">
      <c r="A6" s="24" t="s">
        <v>39</v>
      </c>
      <c r="B6" s="1"/>
      <c r="C6" s="1"/>
      <c r="D6" s="1"/>
      <c r="E6" s="1">
        <v>4293</v>
      </c>
      <c r="F6" s="1"/>
      <c r="G6" s="1"/>
      <c r="H6" s="65">
        <v>6497</v>
      </c>
      <c r="I6" s="25"/>
    </row>
    <row r="7" spans="1:9" x14ac:dyDescent="0.35">
      <c r="A7" s="24"/>
      <c r="B7" s="1"/>
      <c r="C7" s="1"/>
      <c r="D7" s="1"/>
      <c r="E7" s="1"/>
      <c r="F7" s="1"/>
      <c r="G7" s="1"/>
      <c r="H7" s="65"/>
      <c r="I7" s="25"/>
    </row>
    <row r="8" spans="1:9" x14ac:dyDescent="0.35">
      <c r="A8" s="67" t="s">
        <v>40</v>
      </c>
      <c r="B8" s="1"/>
      <c r="C8" s="1"/>
      <c r="D8" s="1"/>
      <c r="E8" s="1"/>
      <c r="F8" s="1"/>
      <c r="G8" s="1"/>
      <c r="H8" s="65"/>
      <c r="I8" s="25"/>
    </row>
    <row r="9" spans="1:9" x14ac:dyDescent="0.35">
      <c r="A9" s="24" t="s">
        <v>55</v>
      </c>
      <c r="B9" s="1"/>
      <c r="C9" s="1"/>
      <c r="D9" s="1"/>
      <c r="E9" s="65">
        <v>-426</v>
      </c>
      <c r="F9" s="1"/>
      <c r="G9" s="1"/>
      <c r="H9" s="65">
        <v>-2204</v>
      </c>
      <c r="I9" s="25"/>
    </row>
    <row r="10" spans="1:9" x14ac:dyDescent="0.35">
      <c r="A10" s="24"/>
      <c r="B10" s="1"/>
      <c r="C10" s="1"/>
      <c r="D10" s="1"/>
      <c r="E10" s="1"/>
      <c r="F10" s="1"/>
      <c r="G10" s="1"/>
      <c r="H10" s="65"/>
      <c r="I10" s="25"/>
    </row>
    <row r="11" spans="1:9" ht="15" thickBot="1" x14ac:dyDescent="0.4">
      <c r="A11" s="24" t="s">
        <v>41</v>
      </c>
      <c r="B11" s="1"/>
      <c r="C11" s="1"/>
      <c r="D11" s="1"/>
      <c r="E11" s="64">
        <f>E6+E9</f>
        <v>3867</v>
      </c>
      <c r="F11" s="1"/>
      <c r="G11" s="62" t="s">
        <v>34</v>
      </c>
      <c r="H11" s="64">
        <f>H6+H9</f>
        <v>4293</v>
      </c>
      <c r="I11" s="25"/>
    </row>
    <row r="12" spans="1:9" ht="15" thickTop="1" x14ac:dyDescent="0.35">
      <c r="A12" s="24"/>
      <c r="B12" s="1"/>
      <c r="C12" s="1"/>
      <c r="D12" s="1"/>
      <c r="E12" s="1"/>
      <c r="F12" s="1"/>
      <c r="G12" s="62"/>
      <c r="H12" s="65"/>
      <c r="I12" s="25"/>
    </row>
    <row r="13" spans="1:9" x14ac:dyDescent="0.35">
      <c r="A13" s="24"/>
      <c r="B13" s="1"/>
      <c r="C13" s="1"/>
      <c r="D13" s="1"/>
      <c r="E13" s="1"/>
      <c r="F13" s="1"/>
      <c r="G13" s="62"/>
      <c r="H13" s="65"/>
      <c r="I13" s="25"/>
    </row>
    <row r="14" spans="1:9" ht="15.5" x14ac:dyDescent="0.35">
      <c r="A14" s="59" t="s">
        <v>12</v>
      </c>
      <c r="B14" s="1"/>
      <c r="C14" s="1"/>
      <c r="D14" s="1"/>
      <c r="E14" s="1"/>
      <c r="F14" s="1"/>
      <c r="G14" s="62"/>
      <c r="H14" s="65"/>
      <c r="I14" s="25"/>
    </row>
    <row r="15" spans="1:9" x14ac:dyDescent="0.35">
      <c r="A15" s="24"/>
      <c r="B15" s="1"/>
      <c r="C15" s="1"/>
      <c r="D15" s="1"/>
      <c r="E15" s="1"/>
      <c r="F15" s="1"/>
      <c r="G15" s="62"/>
      <c r="H15" s="65"/>
      <c r="I15" s="25"/>
    </row>
    <row r="16" spans="1:9" x14ac:dyDescent="0.35">
      <c r="A16" s="24"/>
      <c r="B16" s="1" t="s">
        <v>42</v>
      </c>
      <c r="C16" s="1"/>
      <c r="D16" s="1"/>
      <c r="E16" s="1">
        <v>3805</v>
      </c>
      <c r="F16" s="1"/>
      <c r="G16" s="62"/>
      <c r="H16" s="65">
        <v>4231</v>
      </c>
      <c r="I16" s="25"/>
    </row>
    <row r="17" spans="1:9" x14ac:dyDescent="0.35">
      <c r="A17" s="24"/>
      <c r="B17" s="1"/>
      <c r="C17" s="1"/>
      <c r="D17" s="1"/>
      <c r="E17" s="1"/>
      <c r="F17" s="1"/>
      <c r="G17" s="62"/>
      <c r="H17" s="65"/>
      <c r="I17" s="25"/>
    </row>
    <row r="18" spans="1:9" x14ac:dyDescent="0.35">
      <c r="A18" s="24"/>
      <c r="B18" s="1" t="s">
        <v>17</v>
      </c>
      <c r="C18" s="1"/>
      <c r="D18" s="1"/>
      <c r="E18" s="1">
        <v>62</v>
      </c>
      <c r="F18" s="1"/>
      <c r="G18" s="62"/>
      <c r="H18" s="65">
        <f>'I&amp;E'!F22</f>
        <v>61.73</v>
      </c>
      <c r="I18" s="25"/>
    </row>
    <row r="19" spans="1:9" x14ac:dyDescent="0.35">
      <c r="A19" s="24"/>
      <c r="B19" s="1"/>
      <c r="C19" s="1"/>
      <c r="D19" s="1"/>
      <c r="E19" s="1"/>
      <c r="F19" s="1"/>
      <c r="G19" s="62"/>
      <c r="H19" s="65"/>
      <c r="I19" s="25"/>
    </row>
    <row r="20" spans="1:9" ht="15" thickBot="1" x14ac:dyDescent="0.4">
      <c r="A20" s="68" t="s">
        <v>43</v>
      </c>
      <c r="B20" s="35"/>
      <c r="C20" s="1"/>
      <c r="D20" s="1"/>
      <c r="E20" s="64">
        <f>SUM(E16:E19)</f>
        <v>3867</v>
      </c>
      <c r="F20" s="1"/>
      <c r="G20" s="62" t="s">
        <v>34</v>
      </c>
      <c r="H20" s="64">
        <f>SUM(H16:H19)</f>
        <v>4292.7299999999996</v>
      </c>
      <c r="I20" s="25"/>
    </row>
    <row r="21" spans="1:9" ht="15" thickTop="1" x14ac:dyDescent="0.35">
      <c r="A21" s="68"/>
      <c r="B21" s="35"/>
      <c r="C21" s="1"/>
      <c r="D21" s="1"/>
      <c r="E21" s="1"/>
      <c r="F21" s="1"/>
      <c r="G21" s="1"/>
      <c r="H21" s="65"/>
      <c r="I21" s="25"/>
    </row>
    <row r="22" spans="1:9" x14ac:dyDescent="0.35">
      <c r="A22" s="24"/>
      <c r="B22" s="1"/>
      <c r="C22" s="1"/>
      <c r="D22" s="1"/>
      <c r="E22" s="1"/>
      <c r="F22" s="1"/>
      <c r="G22" s="1"/>
      <c r="H22" s="65"/>
      <c r="I22" s="25"/>
    </row>
    <row r="23" spans="1:9" x14ac:dyDescent="0.35">
      <c r="A23" s="24" t="s">
        <v>69</v>
      </c>
      <c r="B23" s="1"/>
      <c r="C23" s="1"/>
      <c r="D23" s="1"/>
      <c r="E23" s="1"/>
      <c r="F23" s="1"/>
      <c r="G23" s="1"/>
      <c r="H23" s="65"/>
      <c r="I23" s="25"/>
    </row>
    <row r="24" spans="1:9" x14ac:dyDescent="0.35">
      <c r="A24" s="24"/>
      <c r="B24" s="1"/>
      <c r="C24" s="1"/>
      <c r="D24" s="1"/>
      <c r="E24" s="1"/>
      <c r="F24" s="1"/>
      <c r="G24" s="1"/>
      <c r="H24" s="1"/>
      <c r="I24" s="25"/>
    </row>
    <row r="25" spans="1:9" x14ac:dyDescent="0.35">
      <c r="A25" s="24" t="s">
        <v>14</v>
      </c>
      <c r="B25" s="1"/>
      <c r="C25" s="1" t="s">
        <v>44</v>
      </c>
      <c r="D25" s="1"/>
      <c r="E25" s="1"/>
      <c r="F25" s="1"/>
      <c r="G25" s="1"/>
      <c r="H25" s="1"/>
      <c r="I25" s="25"/>
    </row>
    <row r="26" spans="1:9" x14ac:dyDescent="0.35">
      <c r="A26" s="24"/>
      <c r="B26" s="1"/>
      <c r="C26" s="1"/>
      <c r="D26" s="1"/>
      <c r="E26" s="1"/>
      <c r="F26" s="1"/>
      <c r="G26" s="1"/>
      <c r="H26" s="1"/>
      <c r="I26" s="25"/>
    </row>
    <row r="27" spans="1:9" x14ac:dyDescent="0.35">
      <c r="A27" s="24"/>
      <c r="B27" s="1"/>
      <c r="C27" s="1"/>
      <c r="D27" s="1"/>
      <c r="E27" s="1"/>
      <c r="F27" s="1"/>
      <c r="G27" s="1"/>
      <c r="H27" s="1"/>
      <c r="I27" s="25"/>
    </row>
    <row r="28" spans="1:9" x14ac:dyDescent="0.35">
      <c r="A28" s="24"/>
      <c r="B28" s="1"/>
      <c r="C28" s="1" t="s">
        <v>45</v>
      </c>
      <c r="D28" s="1"/>
      <c r="E28" s="1"/>
      <c r="F28" s="1"/>
      <c r="G28" s="1"/>
      <c r="H28" s="1"/>
      <c r="I28" s="25"/>
    </row>
    <row r="29" spans="1:9" x14ac:dyDescent="0.35">
      <c r="A29" s="24"/>
      <c r="B29" s="1"/>
      <c r="C29" s="1"/>
      <c r="D29" s="1"/>
      <c r="E29" s="1"/>
      <c r="F29" s="1"/>
      <c r="G29" s="1"/>
      <c r="H29" s="1"/>
      <c r="I29" s="25"/>
    </row>
    <row r="30" spans="1:9" x14ac:dyDescent="0.35">
      <c r="A30" s="24"/>
      <c r="B30" s="1"/>
      <c r="C30" s="1"/>
      <c r="D30" s="1"/>
      <c r="E30" s="1"/>
      <c r="F30" s="1"/>
      <c r="G30" s="1"/>
      <c r="H30" s="1"/>
      <c r="I30" s="25"/>
    </row>
    <row r="31" spans="1:9" ht="18.5" x14ac:dyDescent="0.45">
      <c r="A31" s="54" t="s">
        <v>46</v>
      </c>
      <c r="B31" s="55"/>
      <c r="C31" s="55"/>
      <c r="D31" s="55"/>
      <c r="E31" s="55"/>
      <c r="F31" s="55"/>
      <c r="G31" s="1"/>
      <c r="H31" s="1"/>
      <c r="I31" s="25"/>
    </row>
    <row r="32" spans="1:9" x14ac:dyDescent="0.35">
      <c r="A32" s="24"/>
      <c r="B32" s="1"/>
      <c r="C32" s="1"/>
      <c r="D32" s="1"/>
      <c r="E32" s="1"/>
      <c r="F32" s="1"/>
      <c r="G32" s="1"/>
      <c r="H32" s="1"/>
      <c r="I32" s="25"/>
    </row>
    <row r="33" spans="1:9" x14ac:dyDescent="0.35">
      <c r="A33" s="24" t="s">
        <v>47</v>
      </c>
      <c r="B33" s="1"/>
      <c r="C33" s="1"/>
      <c r="D33" s="1"/>
      <c r="E33" s="1"/>
      <c r="F33" s="1"/>
      <c r="G33" s="1"/>
      <c r="H33" s="1"/>
      <c r="I33" s="25"/>
    </row>
    <row r="34" spans="1:9" x14ac:dyDescent="0.35">
      <c r="A34" s="24" t="s">
        <v>70</v>
      </c>
      <c r="B34" s="1"/>
      <c r="C34" s="1"/>
      <c r="D34" s="1"/>
      <c r="E34" s="1"/>
      <c r="F34" s="1"/>
      <c r="G34" s="1"/>
      <c r="H34" s="1"/>
      <c r="I34" s="25"/>
    </row>
    <row r="35" spans="1:9" x14ac:dyDescent="0.35">
      <c r="A35" s="24" t="s">
        <v>48</v>
      </c>
      <c r="B35" s="1"/>
      <c r="C35" s="1"/>
      <c r="D35" s="1"/>
      <c r="E35" s="1"/>
      <c r="F35" s="1"/>
      <c r="G35" s="1"/>
      <c r="H35" s="1"/>
      <c r="I35" s="25"/>
    </row>
    <row r="36" spans="1:9" x14ac:dyDescent="0.35">
      <c r="A36" s="24"/>
      <c r="B36" s="1"/>
      <c r="C36" s="1"/>
      <c r="D36" s="1"/>
      <c r="E36" s="1"/>
      <c r="F36" s="1"/>
      <c r="G36" s="1"/>
      <c r="H36" s="1"/>
      <c r="I36" s="25"/>
    </row>
    <row r="37" spans="1:9" x14ac:dyDescent="0.35">
      <c r="A37" s="24"/>
      <c r="B37" s="1"/>
      <c r="C37" s="1"/>
      <c r="D37" s="1"/>
      <c r="E37" s="1"/>
      <c r="F37" s="1"/>
      <c r="G37" s="1"/>
      <c r="H37" s="1"/>
      <c r="I37" s="25"/>
    </row>
    <row r="38" spans="1:9" x14ac:dyDescent="0.35">
      <c r="A38" s="24" t="s">
        <v>28</v>
      </c>
      <c r="B38" s="1"/>
      <c r="C38" s="1"/>
      <c r="D38" s="1"/>
      <c r="E38" s="1"/>
      <c r="F38" s="1"/>
      <c r="G38" s="1"/>
      <c r="H38" s="1"/>
      <c r="I38" s="25"/>
    </row>
    <row r="39" spans="1:9" x14ac:dyDescent="0.35">
      <c r="A39" s="24" t="s">
        <v>27</v>
      </c>
      <c r="B39" s="1"/>
      <c r="C39" s="1"/>
      <c r="D39" s="1"/>
      <c r="E39" s="1"/>
      <c r="F39" s="1"/>
      <c r="G39" s="1"/>
      <c r="H39" s="1"/>
      <c r="I39" s="25"/>
    </row>
    <row r="40" spans="1:9" x14ac:dyDescent="0.35">
      <c r="A40" s="69" t="s">
        <v>71</v>
      </c>
      <c r="B40" s="1"/>
      <c r="C40" s="1"/>
      <c r="D40" s="1"/>
      <c r="E40" s="1"/>
      <c r="F40" s="1"/>
      <c r="G40" s="1"/>
      <c r="H40" s="1"/>
      <c r="I40" s="25"/>
    </row>
    <row r="41" spans="1:9" x14ac:dyDescent="0.35">
      <c r="A41" s="24"/>
      <c r="B41" s="1"/>
      <c r="C41" s="1"/>
      <c r="D41" s="1"/>
      <c r="E41" s="1"/>
      <c r="F41" s="1"/>
      <c r="G41" s="1"/>
      <c r="H41" s="1"/>
      <c r="I41" s="25"/>
    </row>
    <row r="42" spans="1:9" ht="15" thickBot="1" x14ac:dyDescent="0.4">
      <c r="A42" s="37"/>
      <c r="B42" s="26"/>
      <c r="C42" s="26"/>
      <c r="D42" s="26"/>
      <c r="E42" s="26"/>
      <c r="F42" s="26"/>
      <c r="G42" s="26"/>
      <c r="H42" s="26"/>
      <c r="I42" s="27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6"/>
  <sheetViews>
    <sheetView showZeros="0" zoomScale="110" zoomScaleNormal="110" workbookViewId="0">
      <pane ySplit="4" topLeftCell="A5" activePane="bottomLeft" state="frozen"/>
      <selection pane="bottomLeft" activeCell="A13" sqref="A13:D15"/>
    </sheetView>
  </sheetViews>
  <sheetFormatPr defaultRowHeight="14.5" x14ac:dyDescent="0.35"/>
  <cols>
    <col min="1" max="1" width="13.54296875" bestFit="1" customWidth="1"/>
    <col min="2" max="2" width="17" customWidth="1"/>
    <col min="3" max="3" width="68" customWidth="1"/>
    <col min="4" max="4" width="7.7265625" bestFit="1" customWidth="1"/>
    <col min="5" max="5" width="7" bestFit="1" customWidth="1"/>
    <col min="6" max="6" width="11" bestFit="1" customWidth="1"/>
    <col min="7" max="7" width="8" customWidth="1"/>
    <col min="8" max="8" width="8" bestFit="1" customWidth="1"/>
    <col min="9" max="9" width="39" customWidth="1"/>
    <col min="10" max="10" width="11.54296875" bestFit="1" customWidth="1"/>
    <col min="11" max="11" width="12.54296875" bestFit="1" customWidth="1"/>
  </cols>
  <sheetData>
    <row r="1" spans="1:19" ht="21" x14ac:dyDescent="0.35">
      <c r="A1" s="166" t="s">
        <v>16</v>
      </c>
      <c r="B1" s="167"/>
      <c r="C1" s="167"/>
      <c r="D1" s="167"/>
      <c r="E1" s="167"/>
      <c r="F1" s="180"/>
      <c r="G1" s="8"/>
    </row>
    <row r="2" spans="1:19" ht="19" thickBot="1" x14ac:dyDescent="0.4">
      <c r="A2" s="21"/>
      <c r="B2" s="22"/>
      <c r="C2" s="30" t="s">
        <v>72</v>
      </c>
      <c r="D2" s="181"/>
      <c r="E2" s="181"/>
      <c r="F2" s="23"/>
    </row>
    <row r="3" spans="1:19" ht="17.5" thickBot="1" x14ac:dyDescent="0.45">
      <c r="A3" s="7" t="s">
        <v>6</v>
      </c>
      <c r="B3" s="2" t="s">
        <v>5</v>
      </c>
      <c r="C3" s="2" t="s">
        <v>7</v>
      </c>
      <c r="D3" s="5" t="s">
        <v>9</v>
      </c>
      <c r="E3" s="5" t="s">
        <v>10</v>
      </c>
      <c r="F3" s="5" t="s">
        <v>11</v>
      </c>
    </row>
    <row r="4" spans="1:19" ht="15" thickBot="1" x14ac:dyDescent="0.4">
      <c r="A4" s="73">
        <v>44105</v>
      </c>
      <c r="B4" s="74"/>
      <c r="C4" s="75" t="s">
        <v>59</v>
      </c>
      <c r="D4" s="76"/>
      <c r="E4" s="77"/>
      <c r="F4" s="78">
        <v>4231.54</v>
      </c>
      <c r="G4" s="24"/>
      <c r="H4" s="1"/>
      <c r="I4" s="1"/>
      <c r="J4" s="36"/>
      <c r="K4" s="1"/>
      <c r="L4" s="1"/>
      <c r="M4" s="1"/>
      <c r="N4" s="1"/>
      <c r="O4" s="1"/>
      <c r="P4" s="1"/>
      <c r="Q4" s="1"/>
      <c r="R4" s="1"/>
    </row>
    <row r="5" spans="1:19" x14ac:dyDescent="0.35">
      <c r="A5" s="45">
        <v>44165</v>
      </c>
      <c r="B5" s="47">
        <v>800116</v>
      </c>
      <c r="C5" s="101" t="s">
        <v>75</v>
      </c>
      <c r="D5" s="79">
        <v>195</v>
      </c>
      <c r="E5" s="79"/>
      <c r="F5" s="9">
        <f>F4-D5</f>
        <v>4036.54</v>
      </c>
      <c r="G5" s="24"/>
      <c r="H5" s="1"/>
      <c r="I5" s="1"/>
      <c r="J5" s="36"/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 x14ac:dyDescent="0.35">
      <c r="A6" s="45">
        <v>44228</v>
      </c>
      <c r="B6" s="14">
        <v>800117</v>
      </c>
      <c r="C6" s="101" t="s">
        <v>76</v>
      </c>
      <c r="D6" s="79">
        <v>188.9</v>
      </c>
      <c r="E6" s="79"/>
      <c r="F6" s="9">
        <f>F5-D6</f>
        <v>3847.64</v>
      </c>
      <c r="H6" s="72"/>
      <c r="I6" s="72"/>
      <c r="J6" s="72"/>
    </row>
    <row r="7" spans="1:19" x14ac:dyDescent="0.35">
      <c r="A7" s="45">
        <v>44445</v>
      </c>
      <c r="B7" s="15">
        <v>800118</v>
      </c>
      <c r="C7" s="32" t="s">
        <v>79</v>
      </c>
      <c r="D7" s="103">
        <v>41.78</v>
      </c>
      <c r="E7" s="103"/>
      <c r="F7" s="9">
        <f>F6-D7</f>
        <v>3805.8599999999997</v>
      </c>
      <c r="H7" s="72"/>
      <c r="I7" s="72"/>
      <c r="J7" s="72"/>
      <c r="K7" s="72"/>
    </row>
    <row r="8" spans="1:19" x14ac:dyDescent="0.35">
      <c r="A8" s="45"/>
      <c r="B8" s="15"/>
      <c r="C8" s="101"/>
      <c r="D8" s="103"/>
      <c r="E8" s="103"/>
      <c r="F8" s="9"/>
      <c r="H8" s="72"/>
      <c r="I8" s="72"/>
      <c r="J8" s="72"/>
    </row>
    <row r="9" spans="1:19" x14ac:dyDescent="0.35">
      <c r="A9" s="157"/>
      <c r="B9" s="47"/>
      <c r="C9" s="1"/>
      <c r="D9" s="103"/>
      <c r="E9" s="129"/>
      <c r="F9" s="9"/>
      <c r="G9" s="1"/>
      <c r="H9" s="72"/>
      <c r="I9" s="72"/>
      <c r="J9" s="72"/>
    </row>
    <row r="10" spans="1:19" ht="15" thickBot="1" x14ac:dyDescent="0.4">
      <c r="A10" s="11"/>
      <c r="B10" s="28"/>
      <c r="C10" s="29"/>
      <c r="D10" s="130"/>
      <c r="E10" s="130"/>
      <c r="F10" s="12"/>
      <c r="G10" s="1"/>
      <c r="H10" s="72"/>
      <c r="I10" s="72"/>
      <c r="J10" s="72"/>
    </row>
    <row r="11" spans="1:19" x14ac:dyDescent="0.35">
      <c r="A11" s="33"/>
      <c r="B11" s="34"/>
      <c r="C11" s="1"/>
      <c r="D11" s="1"/>
      <c r="E11" s="1"/>
      <c r="H11" s="72"/>
      <c r="I11" s="72"/>
      <c r="J11" s="72"/>
    </row>
    <row r="12" spans="1:19" ht="15" thickBot="1" x14ac:dyDescent="0.4">
      <c r="H12" s="72"/>
      <c r="I12" s="72"/>
      <c r="J12" s="72"/>
    </row>
    <row r="13" spans="1:19" x14ac:dyDescent="0.35">
      <c r="A13" s="42" t="s">
        <v>24</v>
      </c>
      <c r="B13" s="95" t="s">
        <v>22</v>
      </c>
      <c r="C13" s="95" t="s">
        <v>21</v>
      </c>
      <c r="D13" s="122" t="s">
        <v>6</v>
      </c>
      <c r="H13" s="72"/>
      <c r="I13" s="72"/>
      <c r="J13" s="72"/>
    </row>
    <row r="14" spans="1:19" ht="36" customHeight="1" x14ac:dyDescent="0.35">
      <c r="A14" s="43" t="s">
        <v>25</v>
      </c>
      <c r="B14" s="31" t="s">
        <v>18</v>
      </c>
      <c r="C14" s="97"/>
      <c r="D14" s="96"/>
    </row>
    <row r="15" spans="1:19" ht="36" customHeight="1" thickBot="1" x14ac:dyDescent="0.4">
      <c r="A15" s="154" t="s">
        <v>26</v>
      </c>
      <c r="B15" s="155" t="s">
        <v>19</v>
      </c>
      <c r="C15" s="158"/>
      <c r="D15" s="159"/>
    </row>
    <row r="16" spans="1:19" ht="36" customHeight="1" x14ac:dyDescent="0.35"/>
  </sheetData>
  <mergeCells count="2">
    <mergeCell ref="A1:F1"/>
    <mergeCell ref="D2:E2"/>
  </mergeCells>
  <phoneticPr fontId="16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F20" sqref="A1:F20"/>
    </sheetView>
  </sheetViews>
  <sheetFormatPr defaultRowHeight="14.5" x14ac:dyDescent="0.35"/>
  <cols>
    <col min="1" max="1" width="13.54296875" bestFit="1" customWidth="1"/>
    <col min="2" max="2" width="14" bestFit="1" customWidth="1"/>
    <col min="3" max="3" width="55" bestFit="1" customWidth="1"/>
    <col min="6" max="6" width="11" bestFit="1" customWidth="1"/>
    <col min="7" max="7" width="10.54296875" customWidth="1"/>
  </cols>
  <sheetData>
    <row r="1" spans="1:18" ht="21" x14ac:dyDescent="0.35">
      <c r="A1" s="166" t="s">
        <v>1</v>
      </c>
      <c r="B1" s="167"/>
      <c r="C1" s="167"/>
      <c r="D1" s="167"/>
      <c r="E1" s="167"/>
      <c r="F1" s="180"/>
    </row>
    <row r="2" spans="1:18" ht="19" thickBot="1" x14ac:dyDescent="0.4">
      <c r="A2" s="168" t="s">
        <v>73</v>
      </c>
      <c r="B2" s="169"/>
      <c r="C2" s="169"/>
      <c r="D2" s="169"/>
      <c r="E2" s="169"/>
      <c r="F2" s="173"/>
    </row>
    <row r="3" spans="1:18" ht="17.5" thickBot="1" x14ac:dyDescent="0.45">
      <c r="A3" s="7" t="s">
        <v>6</v>
      </c>
      <c r="B3" s="2" t="s">
        <v>5</v>
      </c>
      <c r="C3" s="2" t="s">
        <v>7</v>
      </c>
      <c r="D3" s="5" t="s">
        <v>9</v>
      </c>
      <c r="E3" s="5" t="s">
        <v>10</v>
      </c>
      <c r="F3" s="5" t="s">
        <v>11</v>
      </c>
      <c r="H3" s="119">
        <v>20</v>
      </c>
      <c r="I3" s="120">
        <v>10</v>
      </c>
      <c r="J3" s="120">
        <v>5</v>
      </c>
      <c r="K3" s="120">
        <v>1</v>
      </c>
      <c r="L3" s="121">
        <v>0.5</v>
      </c>
      <c r="M3" s="121">
        <v>0.2</v>
      </c>
      <c r="N3" s="121">
        <v>0.1</v>
      </c>
      <c r="O3" s="121">
        <v>0.05</v>
      </c>
      <c r="P3" s="121">
        <v>0.02</v>
      </c>
      <c r="Q3" s="121">
        <v>0.01</v>
      </c>
      <c r="R3" s="88" t="s">
        <v>60</v>
      </c>
    </row>
    <row r="4" spans="1:18" x14ac:dyDescent="0.35">
      <c r="A4" s="45">
        <v>44105</v>
      </c>
      <c r="B4" s="14"/>
      <c r="C4" s="16" t="s">
        <v>74</v>
      </c>
      <c r="D4" s="128"/>
      <c r="E4" s="128"/>
      <c r="F4" s="19">
        <v>61.73</v>
      </c>
      <c r="H4" s="24">
        <v>1</v>
      </c>
      <c r="I4" s="39">
        <v>2</v>
      </c>
      <c r="J4" s="91">
        <v>1</v>
      </c>
      <c r="K4" s="39">
        <v>13</v>
      </c>
      <c r="L4" s="39">
        <v>4</v>
      </c>
      <c r="M4" s="39">
        <v>4</v>
      </c>
      <c r="N4" s="39">
        <v>4</v>
      </c>
      <c r="O4" s="39">
        <v>7</v>
      </c>
      <c r="P4" s="39">
        <v>6</v>
      </c>
      <c r="Q4" s="39">
        <v>6</v>
      </c>
      <c r="R4" s="89">
        <f>$H$3*H4+I4*$I$3+J4*$J$3+K4*$K$3+L4*$L$3+M4*$M$3+N4*$N$3+O4*$O$3+P4*$P$3+Q4*$Q$3</f>
        <v>61.73</v>
      </c>
    </row>
    <row r="5" spans="1:18" x14ac:dyDescent="0.35">
      <c r="A5" s="45"/>
      <c r="B5" s="47"/>
      <c r="C5" s="38"/>
      <c r="D5" s="103"/>
      <c r="E5" s="103"/>
      <c r="F5" s="19"/>
      <c r="H5" s="24"/>
      <c r="I5" s="1"/>
      <c r="J5" s="1"/>
      <c r="K5" s="1"/>
      <c r="L5" s="1"/>
      <c r="M5" s="1"/>
      <c r="N5" s="39"/>
      <c r="O5" s="39"/>
      <c r="P5" s="39"/>
      <c r="Q5" s="39"/>
      <c r="R5" s="89"/>
    </row>
    <row r="6" spans="1:18" x14ac:dyDescent="0.35">
      <c r="A6" s="45"/>
      <c r="B6" s="47"/>
      <c r="C6" s="38"/>
      <c r="D6" s="103"/>
      <c r="E6" s="103"/>
      <c r="F6" s="19"/>
      <c r="H6" s="24"/>
      <c r="I6" s="1"/>
      <c r="J6" s="39"/>
      <c r="K6" s="39"/>
      <c r="L6" s="39"/>
      <c r="M6" s="39"/>
      <c r="N6" s="39"/>
      <c r="O6" s="39"/>
      <c r="P6" s="39"/>
      <c r="Q6" s="39"/>
      <c r="R6" s="89"/>
    </row>
    <row r="7" spans="1:18" x14ac:dyDescent="0.35">
      <c r="A7" s="45"/>
      <c r="B7" s="15"/>
      <c r="C7" s="38"/>
      <c r="D7" s="103"/>
      <c r="E7" s="103"/>
      <c r="F7" s="19"/>
      <c r="H7" s="24"/>
      <c r="I7" s="1"/>
      <c r="J7" s="39"/>
      <c r="K7" s="39"/>
      <c r="L7" s="39"/>
      <c r="M7" s="39"/>
      <c r="N7" s="39"/>
      <c r="O7" s="39"/>
      <c r="P7" s="39"/>
      <c r="Q7" s="39"/>
      <c r="R7" s="89"/>
    </row>
    <row r="8" spans="1:18" x14ac:dyDescent="0.35">
      <c r="A8" s="45"/>
      <c r="B8" s="15"/>
      <c r="C8" s="38"/>
      <c r="D8" s="103"/>
      <c r="E8" s="103"/>
      <c r="F8" s="19"/>
      <c r="H8" s="24"/>
      <c r="I8" s="1"/>
      <c r="J8" s="39"/>
      <c r="K8" s="39"/>
      <c r="L8" s="39"/>
      <c r="M8" s="39"/>
      <c r="N8" s="39"/>
      <c r="O8" s="39"/>
      <c r="P8" s="39"/>
      <c r="Q8" s="39"/>
      <c r="R8" s="89"/>
    </row>
    <row r="9" spans="1:18" x14ac:dyDescent="0.35">
      <c r="A9" s="45"/>
      <c r="B9" s="47"/>
      <c r="C9" s="32"/>
      <c r="D9" s="123"/>
      <c r="E9" s="123"/>
      <c r="F9" s="19"/>
      <c r="H9" s="24"/>
      <c r="I9" s="1"/>
      <c r="J9" s="39"/>
      <c r="K9" s="39"/>
      <c r="L9" s="39"/>
      <c r="M9" s="39"/>
      <c r="N9" s="39"/>
      <c r="O9" s="39"/>
      <c r="P9" s="39"/>
      <c r="Q9" s="39"/>
      <c r="R9" s="89"/>
    </row>
    <row r="10" spans="1:18" x14ac:dyDescent="0.35">
      <c r="A10" s="45"/>
      <c r="B10" s="15"/>
      <c r="C10" s="32"/>
      <c r="D10" s="123"/>
      <c r="E10" s="123"/>
      <c r="F10" s="19"/>
      <c r="H10" s="24"/>
      <c r="I10" s="39"/>
      <c r="J10" s="91"/>
      <c r="K10" s="39"/>
      <c r="L10" s="39"/>
      <c r="M10" s="39"/>
      <c r="N10" s="39"/>
      <c r="O10" s="39"/>
      <c r="P10" s="39"/>
      <c r="Q10" s="39"/>
      <c r="R10" s="89"/>
    </row>
    <row r="11" spans="1:18" x14ac:dyDescent="0.35">
      <c r="A11" s="45"/>
      <c r="B11" s="15"/>
      <c r="C11" s="38"/>
      <c r="D11" s="103"/>
      <c r="E11" s="103"/>
      <c r="F11" s="19"/>
      <c r="H11" s="24"/>
      <c r="I11" s="39"/>
      <c r="J11" s="91"/>
      <c r="K11" s="39"/>
      <c r="L11" s="39"/>
      <c r="M11" s="39"/>
      <c r="N11" s="39"/>
      <c r="O11" s="39"/>
      <c r="P11" s="39"/>
      <c r="Q11" s="39"/>
      <c r="R11" s="89"/>
    </row>
    <row r="12" spans="1:18" x14ac:dyDescent="0.35">
      <c r="A12" s="45"/>
      <c r="B12" s="40"/>
      <c r="C12" s="38"/>
      <c r="D12" s="103"/>
      <c r="E12" s="103"/>
      <c r="F12" s="19"/>
      <c r="H12" s="24"/>
      <c r="I12" s="39"/>
      <c r="J12" s="91"/>
      <c r="K12" s="39"/>
      <c r="L12" s="39"/>
      <c r="M12" s="39"/>
      <c r="N12" s="39"/>
      <c r="O12" s="39"/>
      <c r="P12" s="39"/>
      <c r="Q12" s="39"/>
      <c r="R12" s="89"/>
    </row>
    <row r="13" spans="1:18" x14ac:dyDescent="0.35">
      <c r="A13" s="160"/>
      <c r="B13" s="47"/>
      <c r="C13" s="32"/>
      <c r="D13" s="123"/>
      <c r="E13" s="123"/>
      <c r="F13" s="19"/>
      <c r="H13" s="24"/>
      <c r="I13" s="39"/>
      <c r="J13" s="91"/>
      <c r="K13" s="39"/>
      <c r="L13" s="39"/>
      <c r="M13" s="39"/>
      <c r="N13" s="39"/>
      <c r="O13" s="39"/>
      <c r="P13" s="39"/>
      <c r="Q13" s="39"/>
      <c r="R13" s="89"/>
    </row>
    <row r="14" spans="1:18" x14ac:dyDescent="0.35">
      <c r="A14" s="45"/>
      <c r="B14" s="47"/>
      <c r="C14" s="38"/>
      <c r="D14" s="103"/>
      <c r="E14" s="103"/>
      <c r="F14" s="19"/>
      <c r="H14" s="24"/>
      <c r="I14" s="39"/>
      <c r="J14" s="91"/>
      <c r="K14" s="39"/>
      <c r="L14" s="39"/>
      <c r="M14" s="39"/>
      <c r="N14" s="39"/>
      <c r="O14" s="39"/>
      <c r="P14" s="39"/>
      <c r="Q14" s="39"/>
      <c r="R14" s="89"/>
    </row>
    <row r="15" spans="1:18" x14ac:dyDescent="0.35">
      <c r="A15" s="45"/>
      <c r="B15" s="49"/>
      <c r="C15" s="32"/>
      <c r="D15" s="32"/>
      <c r="E15" s="32"/>
      <c r="F15" s="19"/>
      <c r="H15" s="24"/>
      <c r="I15" s="39"/>
      <c r="J15" s="91"/>
      <c r="K15" s="39"/>
      <c r="L15" s="39"/>
      <c r="M15" s="39"/>
      <c r="N15" s="39"/>
      <c r="O15" s="39"/>
      <c r="P15" s="39"/>
      <c r="Q15" s="39"/>
      <c r="R15" s="89"/>
    </row>
    <row r="16" spans="1:18" ht="15" thickBot="1" x14ac:dyDescent="0.4">
      <c r="A16" s="46"/>
      <c r="B16" s="17"/>
      <c r="C16" s="18"/>
      <c r="D16" s="18"/>
      <c r="E16" s="18"/>
      <c r="F16" s="20"/>
      <c r="H16" s="37"/>
      <c r="I16" s="26"/>
      <c r="J16" s="92"/>
      <c r="K16" s="26"/>
      <c r="L16" s="26"/>
      <c r="M16" s="26"/>
      <c r="N16" s="26"/>
      <c r="O16" s="26"/>
      <c r="P16" s="26"/>
      <c r="Q16" s="26"/>
      <c r="R16" s="90"/>
    </row>
    <row r="17" spans="1:4" ht="15" thickBot="1" x14ac:dyDescent="0.4"/>
    <row r="18" spans="1:4" ht="36" customHeight="1" x14ac:dyDescent="0.35">
      <c r="A18" s="42" t="s">
        <v>24</v>
      </c>
      <c r="B18" s="95" t="s">
        <v>22</v>
      </c>
      <c r="C18" s="95" t="s">
        <v>21</v>
      </c>
      <c r="D18" s="100" t="s">
        <v>6</v>
      </c>
    </row>
    <row r="19" spans="1:4" ht="36" customHeight="1" x14ac:dyDescent="0.35">
      <c r="A19" s="43" t="s">
        <v>25</v>
      </c>
      <c r="B19" s="31" t="s">
        <v>18</v>
      </c>
      <c r="C19" s="97"/>
      <c r="D19" s="96"/>
    </row>
    <row r="20" spans="1:4" ht="36" customHeight="1" thickBot="1" x14ac:dyDescent="0.4">
      <c r="A20" s="154" t="s">
        <v>26</v>
      </c>
      <c r="B20" s="155" t="s">
        <v>19</v>
      </c>
      <c r="C20" s="158"/>
      <c r="D20" s="159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45A9-E070-4A02-95C3-596BD3810DB6}">
  <dimension ref="A1:B5"/>
  <sheetViews>
    <sheetView workbookViewId="0">
      <selection activeCell="A3" sqref="A3"/>
    </sheetView>
  </sheetViews>
  <sheetFormatPr defaultRowHeight="14.5" x14ac:dyDescent="0.35"/>
  <sheetData>
    <row r="1" spans="1:2" ht="18.5" x14ac:dyDescent="0.45">
      <c r="A1" s="132" t="s">
        <v>29</v>
      </c>
    </row>
    <row r="2" spans="1:2" ht="15.5" x14ac:dyDescent="0.35">
      <c r="A2">
        <v>1</v>
      </c>
      <c r="B2" s="161" t="s">
        <v>81</v>
      </c>
    </row>
    <row r="3" spans="1:2" ht="15.5" x14ac:dyDescent="0.35">
      <c r="A3">
        <v>2</v>
      </c>
      <c r="B3" s="161" t="s">
        <v>82</v>
      </c>
    </row>
    <row r="4" spans="1:2" ht="15.5" x14ac:dyDescent="0.35">
      <c r="A4">
        <v>3</v>
      </c>
      <c r="B4" s="161" t="s">
        <v>83</v>
      </c>
    </row>
    <row r="5" spans="1:2" ht="15.5" x14ac:dyDescent="0.35">
      <c r="A5">
        <v>4</v>
      </c>
      <c r="B5" s="161" t="s">
        <v>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I&amp;E</vt:lpstr>
      <vt:lpstr>Summary</vt:lpstr>
      <vt:lpstr>Balance Sheet</vt:lpstr>
      <vt:lpstr>Bank</vt:lpstr>
      <vt:lpstr>Petty Cash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Buckley</dc:creator>
  <cp:lastModifiedBy>David Buckley</cp:lastModifiedBy>
  <cp:lastPrinted>2021-10-14T11:35:56Z</cp:lastPrinted>
  <dcterms:created xsi:type="dcterms:W3CDTF">2014-12-07T19:59:58Z</dcterms:created>
  <dcterms:modified xsi:type="dcterms:W3CDTF">2021-12-10T15:44:10Z</dcterms:modified>
</cp:coreProperties>
</file>