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/>
  <mc:AlternateContent xmlns:mc="http://schemas.openxmlformats.org/markup-compatibility/2006">
    <mc:Choice Requires="x15">
      <x15ac:absPath xmlns:x15ac="http://schemas.microsoft.com/office/spreadsheetml/2010/11/ac" url="C:\Users\David\Desktop\"/>
    </mc:Choice>
  </mc:AlternateContent>
  <xr:revisionPtr revIDLastSave="0" documentId="8_{7908F50C-DB97-4BA8-97F4-DDE2C6B0B56F}" xr6:coauthVersionLast="40" xr6:coauthVersionMax="40" xr10:uidLastSave="{00000000-0000-0000-0000-000000000000}"/>
  <bookViews>
    <workbookView xWindow="0" yWindow="0" windowWidth="19335" windowHeight="5970" tabRatio="695" xr2:uid="{00000000-000D-0000-FFFF-FFFF00000000}"/>
  </bookViews>
  <sheets>
    <sheet name="I&amp;E" sheetId="11" r:id="rId1"/>
    <sheet name="Bank" sheetId="14" r:id="rId2"/>
    <sheet name="Petty Cash" sheetId="13" r:id="rId3"/>
    <sheet name="Notes" sheetId="15" r:id="rId4"/>
    <sheet name="Bank Balance" sheetId="16" r:id="rId5"/>
    <sheet name="I&amp;E Cats" sheetId="17" r:id="rId6"/>
  </sheets>
  <definedNames>
    <definedName name="_xlnm._FilterDatabase" localSheetId="0" hidden="1">'I&amp;E'!$A$3:$M$55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" i="15" l="1"/>
  <c r="F58" i="11" l="1"/>
  <c r="G58" i="11"/>
  <c r="F5" i="13" l="1"/>
  <c r="F6" i="13" s="1"/>
  <c r="F7" i="13" s="1"/>
  <c r="F8" i="13" s="1"/>
  <c r="F9" i="13" s="1"/>
  <c r="F10" i="13" s="1"/>
  <c r="F11" i="13" s="1"/>
  <c r="G69" i="11" s="1"/>
  <c r="F5" i="14"/>
  <c r="F6" i="14" s="1"/>
  <c r="F7" i="14" s="1"/>
  <c r="F8" i="14" l="1"/>
  <c r="F9" i="14" s="1"/>
  <c r="D17" i="15"/>
  <c r="F10" i="14" l="1"/>
  <c r="F11" i="14" s="1"/>
  <c r="F12" i="14" s="1"/>
  <c r="F13" i="14" s="1"/>
  <c r="F14" i="14" s="1"/>
  <c r="F15" i="14" s="1"/>
  <c r="F16" i="14" s="1"/>
  <c r="F17" i="14" s="1"/>
  <c r="F18" i="14" s="1"/>
  <c r="F19" i="14" s="1"/>
  <c r="F20" i="14" s="1"/>
  <c r="F21" i="14" s="1"/>
  <c r="F22" i="14" s="1"/>
  <c r="F23" i="14" s="1"/>
  <c r="F24" i="14" s="1"/>
  <c r="F25" i="14" s="1"/>
  <c r="F26" i="14" s="1"/>
  <c r="F27" i="14" s="1"/>
  <c r="F28" i="14" s="1"/>
  <c r="F29" i="14" s="1"/>
  <c r="F30" i="14" s="1"/>
  <c r="F31" i="14" s="1"/>
  <c r="F32" i="14" s="1"/>
  <c r="F33" i="14" s="1"/>
  <c r="F34" i="14" s="1"/>
  <c r="F35" i="14" s="1"/>
  <c r="F36" i="14" s="1"/>
  <c r="F37" i="14" s="1"/>
  <c r="F38" i="14" s="1"/>
  <c r="F39" i="14" s="1"/>
  <c r="F40" i="14" s="1"/>
  <c r="F41" i="14" s="1"/>
  <c r="D12" i="15"/>
  <c r="G60" i="11" l="1"/>
  <c r="F60" i="11"/>
  <c r="D19" i="15" l="1"/>
  <c r="G66" i="11" l="1"/>
  <c r="G70" i="11" s="1"/>
</calcChain>
</file>

<file path=xl/sharedStrings.xml><?xml version="1.0" encoding="utf-8"?>
<sst xmlns="http://schemas.openxmlformats.org/spreadsheetml/2006/main" count="353" uniqueCount="211">
  <si>
    <t>Excess of Income over Expenditure</t>
  </si>
  <si>
    <t xml:space="preserve">MK Prostate Cancer Support </t>
  </si>
  <si>
    <t>Income £</t>
  </si>
  <si>
    <t>Expenditure £</t>
  </si>
  <si>
    <t>Category</t>
  </si>
  <si>
    <t>Folio</t>
  </si>
  <si>
    <t>Receipt/ref no</t>
  </si>
  <si>
    <t>Date</t>
  </si>
  <si>
    <t>Description</t>
  </si>
  <si>
    <t>Remarks</t>
  </si>
  <si>
    <t>Out £</t>
  </si>
  <si>
    <t>In £</t>
  </si>
  <si>
    <t>Balance £</t>
  </si>
  <si>
    <t>Represented by:</t>
  </si>
  <si>
    <t>Bank</t>
  </si>
  <si>
    <t xml:space="preserve"> </t>
  </si>
  <si>
    <t>Grants</t>
  </si>
  <si>
    <t xml:space="preserve">Milton Keynes Prostate Cancer Support </t>
  </si>
  <si>
    <t>Petty cash</t>
  </si>
  <si>
    <t>Treasurer</t>
  </si>
  <si>
    <t>Chairman</t>
  </si>
  <si>
    <t>Donations</t>
  </si>
  <si>
    <t>Excess of Income over Expenditure C/fwd</t>
  </si>
  <si>
    <t>Signature</t>
  </si>
  <si>
    <t>Position</t>
  </si>
  <si>
    <t>1.</t>
  </si>
  <si>
    <t>2.</t>
  </si>
  <si>
    <t>Raffles</t>
  </si>
  <si>
    <t>Other</t>
  </si>
  <si>
    <t>3.</t>
  </si>
  <si>
    <t>Main applications</t>
  </si>
  <si>
    <t>Website</t>
  </si>
  <si>
    <t>Donation to MDD</t>
  </si>
  <si>
    <t>Main sources</t>
  </si>
  <si>
    <t>(Rounded)</t>
  </si>
  <si>
    <t>Members meetings</t>
  </si>
  <si>
    <t>EXPENDITURE</t>
  </si>
  <si>
    <t>INCOME</t>
  </si>
  <si>
    <t>Capex</t>
  </si>
  <si>
    <t>Capital</t>
  </si>
  <si>
    <t>Donations received</t>
  </si>
  <si>
    <t>Waitrose/John Lewis</t>
  </si>
  <si>
    <t>Members Meetings</t>
  </si>
  <si>
    <t>Other Donations received</t>
  </si>
  <si>
    <t>Meetings</t>
  </si>
  <si>
    <t>Room hire</t>
  </si>
  <si>
    <t>Refreshments</t>
  </si>
  <si>
    <t>MacMillan Grant</t>
  </si>
  <si>
    <t>Speakers costs</t>
  </si>
  <si>
    <t>Tackle Grant</t>
  </si>
  <si>
    <t>Community Foundation</t>
  </si>
  <si>
    <t>Stationery</t>
  </si>
  <si>
    <t>Operational stationery</t>
  </si>
  <si>
    <t>Raffle Income</t>
  </si>
  <si>
    <t>General Stationery</t>
  </si>
  <si>
    <t>Donations Given</t>
  </si>
  <si>
    <t>Other Donations Given</t>
  </si>
  <si>
    <t>Sundry Income</t>
  </si>
  <si>
    <t>MKPCS Events</t>
  </si>
  <si>
    <t>Sundry Expenditure</t>
  </si>
  <si>
    <t>BACS</t>
  </si>
  <si>
    <t>Cash</t>
  </si>
  <si>
    <t>Local Giving</t>
  </si>
  <si>
    <t>Total income for 2017</t>
  </si>
  <si>
    <t>Total expenditure for 2017</t>
  </si>
  <si>
    <t>MK Dons collection</t>
  </si>
  <si>
    <t>Leighton Linslade May Day Fayre</t>
  </si>
  <si>
    <t>(Last year £50)</t>
  </si>
  <si>
    <t>Members, friends, events etc.*</t>
  </si>
  <si>
    <t>*</t>
  </si>
  <si>
    <t>Further details of Members, friends, events etc include:</t>
  </si>
  <si>
    <t>Income and Expenditure for the Year Ending 30/09/2018</t>
  </si>
  <si>
    <t>Bank Statement as at 30/09/2018</t>
  </si>
  <si>
    <t>Petty Cash as at 30/09/2018</t>
  </si>
  <si>
    <r>
      <t>Notes to Accounts</t>
    </r>
    <r>
      <rPr>
        <b/>
        <sz val="14"/>
        <rFont val="Calibri"/>
        <family val="2"/>
        <scheme val="minor"/>
      </rPr>
      <t xml:space="preserve"> 2018</t>
    </r>
  </si>
  <si>
    <t>Excess of Income over Expenditure B/fwd from 2017</t>
  </si>
  <si>
    <t>Balance B/fwd from 30/09/2017</t>
  </si>
  <si>
    <t>B/fwd from 2017</t>
  </si>
  <si>
    <t>Local Giving income</t>
  </si>
  <si>
    <t>Marias expenses PSA Event £93.30, Flowers for Fitz £38.95, Refreshments MK HealthWatch</t>
  </si>
  <si>
    <t>Cheque 800052</t>
  </si>
  <si>
    <t>Cheque 800050</t>
  </si>
  <si>
    <t>Martins travel costs re. PSA event</t>
  </si>
  <si>
    <t>MKPCS collection boxes at PSA Event</t>
  </si>
  <si>
    <t>£40 to bank, £6.82 to PC</t>
  </si>
  <si>
    <t>Marias expenses Refreshments MK HealthWatch</t>
  </si>
  <si>
    <t>Marias expenses PSA Event</t>
  </si>
  <si>
    <t>Marias expenses Flowers for Fitz</t>
  </si>
  <si>
    <t>Cheque 800049</t>
  </si>
  <si>
    <t>Graham Fulford Trust PSA Event costs 2017</t>
  </si>
  <si>
    <t>Cheque 800051</t>
  </si>
  <si>
    <t>Christiana's expenses re. PSA event</t>
  </si>
  <si>
    <t>Balance(after donations and payments) for MKPCS summer event at Lakers Garden Centre</t>
  </si>
  <si>
    <t>Cheque 800053</t>
  </si>
  <si>
    <t>Raffle Prizes</t>
  </si>
  <si>
    <t>Cheque 800054</t>
  </si>
  <si>
    <t>Cheque 800055</t>
  </si>
  <si>
    <t>Cheque 800056</t>
  </si>
  <si>
    <t>Cheque 800057</t>
  </si>
  <si>
    <t>AGM - Speakers gifts (and payment of parking at MK Community Foundation)</t>
  </si>
  <si>
    <t>AGM - Refreshments - Elior</t>
  </si>
  <si>
    <t>AGM - Room Hire - ExtraCare</t>
  </si>
  <si>
    <t>Maria's expenses ink and paper</t>
  </si>
  <si>
    <t>AGM - Raffle proceeds</t>
  </si>
  <si>
    <t>cash</t>
  </si>
  <si>
    <t>£50 bank, £1 to PC (Maria cofirmed no donations)</t>
  </si>
  <si>
    <t>AGM - Raffle prize (and payment of parking at MKPCC) Sam</t>
  </si>
  <si>
    <t>Cheque 800058</t>
  </si>
  <si>
    <t>Expenses for AGM refreshments Martin</t>
  </si>
  <si>
    <t>Cheque 800059</t>
  </si>
  <si>
    <t>Cheque 800060</t>
  </si>
  <si>
    <t>Cheque 800061</t>
  </si>
  <si>
    <t>Hire of Trinity Centre Fishermead for 2018 PSA Event</t>
  </si>
  <si>
    <t>Donation to Tackle 'Cycle to the Moon'</t>
  </si>
  <si>
    <t>Maria parking costs for meetings</t>
  </si>
  <si>
    <t>Maria - Name holders</t>
  </si>
  <si>
    <t>Website Package costs</t>
  </si>
  <si>
    <t>Website Costs</t>
  </si>
  <si>
    <t>Website Mailbox costs</t>
  </si>
  <si>
    <t>Cheque</t>
  </si>
  <si>
    <t>Donation from anonymous member of Old Cedarians Lodge</t>
  </si>
  <si>
    <t>Website costs and marias expenses, including mailbox</t>
  </si>
  <si>
    <t>Cheque 800062</t>
  </si>
  <si>
    <t>Cheque 800063</t>
  </si>
  <si>
    <t>Extracare room hire - afternoon meeting 12/3/18</t>
  </si>
  <si>
    <t>Elior refreshments - afternoon meeting 12/3/18</t>
  </si>
  <si>
    <t>Cheque 800064</t>
  </si>
  <si>
    <t>Flowers for Maria re. AGM</t>
  </si>
  <si>
    <t>Cheque 800065</t>
  </si>
  <si>
    <t>Speakers gifts - afternoon meeting 12/3/18</t>
  </si>
  <si>
    <t>AGM Raffle (no Donations!)</t>
  </si>
  <si>
    <t>128.58 total</t>
  </si>
  <si>
    <t>Quiz at Simpson</t>
  </si>
  <si>
    <t>£449 to Bank</t>
  </si>
  <si>
    <t>Raffle proceeds (meeting 30/4/18)</t>
  </si>
  <si>
    <t>Donations (meeting (30/4/18)</t>
  </si>
  <si>
    <t>Cheque 800067</t>
  </si>
  <si>
    <t>Cheque 800068</t>
  </si>
  <si>
    <t>To Petty Cash</t>
  </si>
  <si>
    <t>Elior refreshments - meeting 30/04/18</t>
  </si>
  <si>
    <t>Extracare room hire - meeting 30/04/18</t>
  </si>
  <si>
    <t>Raffle proceeds (meeting 12/3/18)</t>
  </si>
  <si>
    <t>Donations (meeting (12/3/18)</t>
  </si>
  <si>
    <t>Combined with Meeting 30/04/18</t>
  </si>
  <si>
    <t>Combined with Meet and Chat 04/05/18</t>
  </si>
  <si>
    <t>Elior refreshments - Meet and Chat 04/05/18</t>
  </si>
  <si>
    <t>Cheque 800066</t>
  </si>
  <si>
    <t>Deposit for Leighton Linslade May Day Fayre</t>
  </si>
  <si>
    <t>Cheque 800069</t>
  </si>
  <si>
    <t>Marias expenses</t>
  </si>
  <si>
    <t>Donation fron Newport Pagnell Rotary club</t>
  </si>
  <si>
    <t>Reimbursed to Martin Bell</t>
  </si>
  <si>
    <t>Elior refreshments - 30/4 Meeting &amp; Meet and Chat 04/05/18</t>
  </si>
  <si>
    <t>£3.35 to Petty Cash</t>
  </si>
  <si>
    <t>Marias expenses (mainly Tackle AGM)</t>
  </si>
  <si>
    <t>Cheque 800070</t>
  </si>
  <si>
    <t>Cheque 800071</t>
  </si>
  <si>
    <t>Cheque 800072</t>
  </si>
  <si>
    <t>Donation from Teds snooker match at Northampton</t>
  </si>
  <si>
    <t>Donations (meeting 30/4/18)</t>
  </si>
  <si>
    <t>Donations (meeting 18/06/18 no raffle as too few - Englands first world cup match)</t>
  </si>
  <si>
    <t>Donations (meeting 18/06/18)</t>
  </si>
  <si>
    <t>Cheque 800073</t>
  </si>
  <si>
    <t>Cheque 800074</t>
  </si>
  <si>
    <t>Elior refreshments - afternoon meeting 30/07/18</t>
  </si>
  <si>
    <t>Extracare room hire - afternoon meeting 30/07/18</t>
  </si>
  <si>
    <t>Grant from PCUK to cover next 3 years website costs</t>
  </si>
  <si>
    <t>PCUK</t>
  </si>
  <si>
    <t>Donation from snooker match (Ted's contact - MrNichols)</t>
  </si>
  <si>
    <t>Donations (£0), raffle (£16)</t>
  </si>
  <si>
    <t>Cheque 800075</t>
  </si>
  <si>
    <t>Donations (£0), raffle (£16) meeting 30/7</t>
  </si>
  <si>
    <t>Expenses for Sam Younan (mainly speakers and Marias retiring gifts)</t>
  </si>
  <si>
    <t>Petty Cash</t>
  </si>
  <si>
    <t>Expenses D Tomlinson Speakers gifts for meeting 30/7/18</t>
  </si>
  <si>
    <t>cheque</t>
  </si>
  <si>
    <t>Waitrose MK Green token scheme</t>
  </si>
  <si>
    <t>Quiz at Simpson, Donations and raffle meeting 12/3/18</t>
  </si>
  <si>
    <t>Expenses D Tomlinson - Speakers gifts for meeting 30/7/18</t>
  </si>
  <si>
    <t>Name</t>
  </si>
  <si>
    <t>D Tomlinson</t>
  </si>
  <si>
    <t>S Younan</t>
  </si>
  <si>
    <t>Auditor</t>
  </si>
  <si>
    <t>The bank balance coninues to remain healthy.</t>
  </si>
  <si>
    <t>NB, the costs of this years PSA event are not included (as it took place, as usual,  in October, after this year end).</t>
  </si>
  <si>
    <t>(Last year £4,509.12)</t>
  </si>
  <si>
    <t>PCUK (3 years website costs)</t>
  </si>
  <si>
    <t>Anonymous donation from Old Cedarians Lodge</t>
  </si>
  <si>
    <t>Memebers meetings</t>
  </si>
  <si>
    <t>PSA Event</t>
  </si>
  <si>
    <t>(Last year £2235)</t>
  </si>
  <si>
    <t>(Last year £1670)</t>
  </si>
  <si>
    <t>(Last year £230)</t>
  </si>
  <si>
    <t>(Last year £117)</t>
  </si>
  <si>
    <t>(Last year £110)</t>
  </si>
  <si>
    <t>Waitrose Milton Keyns Green Token</t>
  </si>
  <si>
    <t>2017 PSA event</t>
  </si>
  <si>
    <t>Donation from Newport Pagnell Rotary club</t>
  </si>
  <si>
    <t>Slight net loss</t>
  </si>
  <si>
    <t>Donation to Tackle</t>
  </si>
  <si>
    <t>PSA Event Costs</t>
  </si>
  <si>
    <t>AGM Christmas meeting</t>
  </si>
  <si>
    <t>AGM/Christmas Event</t>
  </si>
  <si>
    <t>Expenses**</t>
  </si>
  <si>
    <t>**</t>
  </si>
  <si>
    <t>Further details of Expenses etc include:</t>
  </si>
  <si>
    <t>Flowers</t>
  </si>
  <si>
    <t>Travel/Parking</t>
  </si>
  <si>
    <t>Unpresented cheque 800051</t>
  </si>
  <si>
    <t>T Thornton CA</t>
  </si>
  <si>
    <t>Unpresented cheque 800075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</si>
</sst>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£&quot;* #,##0.00_-;\-&quot;£&quot;* #,##0.00_-;_-&quot;£&quot;* &quot;-&quot;??_-;_-@_-"/>
    <numFmt numFmtId="164" formatCode="dd/mm/yyyy;@"/>
    <numFmt numFmtId="165" formatCode="_-&quot;£&quot;* #,##0_-;\-&quot;£&quot;* #,##0_-;_-&quot;£&quot;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9">
    <xf numFmtId="0" fontId="0" fillId="0" borderId="0" xfId="0"/>
    <xf numFmtId="0" fontId="0" fillId="0" borderId="0" xfId="0" applyBorder="1"/>
    <xf numFmtId="0" fontId="4" fillId="0" borderId="15" xfId="0" applyFont="1" applyBorder="1" applyAlignment="1">
      <alignment horizontal="center"/>
    </xf>
    <xf numFmtId="0" fontId="0" fillId="0" borderId="4" xfId="0" applyBorder="1"/>
    <xf numFmtId="0" fontId="0" fillId="0" borderId="8" xfId="0" applyFont="1" applyBorder="1" applyAlignment="1">
      <alignment horizontal="center" vertical="center"/>
    </xf>
    <xf numFmtId="0" fontId="0" fillId="0" borderId="4" xfId="0" applyFont="1" applyBorder="1"/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left"/>
    </xf>
    <xf numFmtId="2" fontId="4" fillId="0" borderId="15" xfId="0" applyNumberFormat="1" applyFont="1" applyBorder="1" applyAlignment="1">
      <alignment horizontal="center"/>
    </xf>
    <xf numFmtId="2" fontId="0" fillId="0" borderId="4" xfId="0" applyNumberFormat="1" applyFont="1" applyBorder="1"/>
    <xf numFmtId="2" fontId="0" fillId="0" borderId="4" xfId="1" applyNumberFormat="1" applyFont="1" applyBorder="1"/>
    <xf numFmtId="2" fontId="0" fillId="0" borderId="11" xfId="0" applyNumberFormat="1" applyFont="1" applyBorder="1"/>
    <xf numFmtId="2" fontId="0" fillId="0" borderId="11" xfId="1" applyNumberFormat="1" applyFont="1" applyBorder="1"/>
    <xf numFmtId="2" fontId="0" fillId="0" borderId="0" xfId="0" applyNumberFormat="1"/>
    <xf numFmtId="164" fontId="4" fillId="0" borderId="15" xfId="0" applyNumberFormat="1" applyFont="1" applyBorder="1" applyAlignment="1">
      <alignment horizontal="center"/>
    </xf>
    <xf numFmtId="164" fontId="0" fillId="0" borderId="4" xfId="0" applyNumberFormat="1" applyFont="1" applyBorder="1" applyAlignment="1">
      <alignment horizontal="center"/>
    </xf>
    <xf numFmtId="2" fontId="0" fillId="0" borderId="3" xfId="0" applyNumberFormat="1" applyFont="1" applyBorder="1"/>
    <xf numFmtId="0" fontId="5" fillId="0" borderId="0" xfId="0" applyFont="1" applyAlignment="1">
      <alignment vertical="center"/>
    </xf>
    <xf numFmtId="0" fontId="2" fillId="0" borderId="4" xfId="0" applyFont="1" applyBorder="1"/>
    <xf numFmtId="0" fontId="0" fillId="0" borderId="2" xfId="0" applyBorder="1" applyAlignment="1">
      <alignment horizontal="left"/>
    </xf>
    <xf numFmtId="2" fontId="0" fillId="0" borderId="0" xfId="0" applyNumberFormat="1" applyFont="1" applyBorder="1"/>
    <xf numFmtId="0" fontId="0" fillId="0" borderId="4" xfId="0" applyBorder="1" applyAlignment="1">
      <alignment vertical="top"/>
    </xf>
    <xf numFmtId="2" fontId="0" fillId="0" borderId="17" xfId="0" applyNumberFormat="1" applyFont="1" applyBorder="1" applyAlignment="1">
      <alignment horizontal="right" vertical="top"/>
    </xf>
    <xf numFmtId="0" fontId="0" fillId="0" borderId="13" xfId="0" applyFont="1" applyBorder="1" applyAlignment="1">
      <alignment horizontal="center" vertical="center"/>
    </xf>
    <xf numFmtId="0" fontId="0" fillId="0" borderId="9" xfId="0" applyBorder="1" applyAlignment="1">
      <alignment horizontal="left"/>
    </xf>
    <xf numFmtId="2" fontId="0" fillId="0" borderId="9" xfId="0" applyNumberFormat="1" applyFont="1" applyBorder="1" applyAlignment="1">
      <alignment horizontal="left"/>
    </xf>
    <xf numFmtId="0" fontId="0" fillId="0" borderId="0" xfId="0" quotePrefix="1"/>
    <xf numFmtId="1" fontId="0" fillId="0" borderId="4" xfId="0" applyNumberFormat="1" applyFont="1" applyBorder="1"/>
    <xf numFmtId="1" fontId="0" fillId="0" borderId="11" xfId="0" applyNumberFormat="1" applyFont="1" applyBorder="1"/>
    <xf numFmtId="164" fontId="0" fillId="0" borderId="8" xfId="0" applyNumberFormat="1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0" fontId="7" fillId="0" borderId="4" xfId="0" applyFont="1" applyBorder="1" applyAlignment="1">
      <alignment vertical="top"/>
    </xf>
    <xf numFmtId="2" fontId="0" fillId="0" borderId="21" xfId="0" applyNumberFormat="1" applyFont="1" applyBorder="1" applyAlignment="1">
      <alignment horizontal="right" vertical="top"/>
    </xf>
    <xf numFmtId="2" fontId="0" fillId="0" borderId="9" xfId="0" applyNumberFormat="1" applyFont="1" applyBorder="1" applyAlignment="1"/>
    <xf numFmtId="0" fontId="0" fillId="0" borderId="12" xfId="0" applyFont="1" applyBorder="1" applyAlignment="1"/>
    <xf numFmtId="2" fontId="0" fillId="0" borderId="9" xfId="0" applyNumberFormat="1" applyBorder="1" applyAlignment="1">
      <alignment vertical="center"/>
    </xf>
    <xf numFmtId="2" fontId="0" fillId="0" borderId="4" xfId="1" applyNumberFormat="1" applyFont="1" applyFill="1" applyBorder="1"/>
    <xf numFmtId="0" fontId="0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2" fontId="0" fillId="0" borderId="17" xfId="0" applyNumberFormat="1" applyFont="1" applyBorder="1" applyAlignment="1">
      <alignment horizontal="right" vertical="center"/>
    </xf>
    <xf numFmtId="2" fontId="0" fillId="0" borderId="12" xfId="0" applyNumberFormat="1" applyFont="1" applyBorder="1" applyAlignment="1">
      <alignment horizontal="right" vertical="center"/>
    </xf>
    <xf numFmtId="2" fontId="0" fillId="0" borderId="4" xfId="0" applyNumberFormat="1" applyFont="1" applyBorder="1" applyAlignment="1">
      <alignment horizontal="right" vertical="center"/>
    </xf>
    <xf numFmtId="2" fontId="1" fillId="0" borderId="4" xfId="1" applyNumberFormat="1" applyFont="1" applyBorder="1" applyAlignment="1">
      <alignment horizontal="right" vertical="center"/>
    </xf>
    <xf numFmtId="2" fontId="6" fillId="0" borderId="4" xfId="0" applyNumberFormat="1" applyFont="1" applyBorder="1" applyAlignment="1">
      <alignment horizontal="right" vertical="center"/>
    </xf>
    <xf numFmtId="2" fontId="0" fillId="0" borderId="11" xfId="1" applyNumberFormat="1" applyFont="1" applyBorder="1" applyAlignment="1">
      <alignment horizontal="right" vertical="center"/>
    </xf>
    <xf numFmtId="2" fontId="0" fillId="0" borderId="0" xfId="1" applyNumberFormat="1" applyFont="1" applyFill="1" applyBorder="1"/>
    <xf numFmtId="2" fontId="0" fillId="0" borderId="4" xfId="0" applyNumberFormat="1" applyFont="1" applyFill="1" applyBorder="1" applyAlignment="1">
      <alignment horizontal="right" vertical="center"/>
    </xf>
    <xf numFmtId="0" fontId="8" fillId="0" borderId="20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164" fontId="0" fillId="0" borderId="7" xfId="0" applyNumberFormat="1" applyFont="1" applyBorder="1" applyAlignment="1">
      <alignment horizontal="center" vertical="top"/>
    </xf>
    <xf numFmtId="0" fontId="0" fillId="0" borderId="6" xfId="0" applyBorder="1" applyAlignment="1">
      <alignment horizontal="left" vertical="top"/>
    </xf>
    <xf numFmtId="0" fontId="0" fillId="0" borderId="5" xfId="0" applyBorder="1" applyAlignment="1">
      <alignment vertical="top"/>
    </xf>
    <xf numFmtId="2" fontId="0" fillId="0" borderId="5" xfId="0" applyNumberFormat="1" applyFont="1" applyBorder="1" applyAlignment="1">
      <alignment vertical="top"/>
    </xf>
    <xf numFmtId="2" fontId="0" fillId="0" borderId="5" xfId="1" applyNumberFormat="1" applyFont="1" applyBorder="1" applyAlignment="1">
      <alignment vertical="top"/>
    </xf>
    <xf numFmtId="2" fontId="0" fillId="0" borderId="22" xfId="0" applyNumberFormat="1" applyFont="1" applyBorder="1" applyAlignment="1">
      <alignment horizontal="right" vertical="top"/>
    </xf>
    <xf numFmtId="0" fontId="0" fillId="0" borderId="23" xfId="0" applyBorder="1"/>
    <xf numFmtId="0" fontId="0" fillId="0" borderId="9" xfId="0" applyBorder="1"/>
    <xf numFmtId="0" fontId="0" fillId="0" borderId="14" xfId="0" applyBorder="1"/>
    <xf numFmtId="0" fontId="0" fillId="0" borderId="12" xfId="0" applyBorder="1"/>
    <xf numFmtId="2" fontId="0" fillId="0" borderId="24" xfId="0" applyNumberFormat="1" applyFont="1" applyBorder="1"/>
    <xf numFmtId="2" fontId="2" fillId="0" borderId="3" xfId="0" applyNumberFormat="1" applyFont="1" applyBorder="1"/>
    <xf numFmtId="0" fontId="0" fillId="0" borderId="13" xfId="0" applyBorder="1" applyAlignment="1">
      <alignment horizontal="left"/>
    </xf>
    <xf numFmtId="0" fontId="0" fillId="0" borderId="11" xfId="0" applyBorder="1"/>
    <xf numFmtId="0" fontId="9" fillId="0" borderId="14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164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2" fontId="0" fillId="0" borderId="0" xfId="1" applyNumberFormat="1" applyFont="1" applyBorder="1"/>
    <xf numFmtId="2" fontId="0" fillId="0" borderId="0" xfId="0" applyNumberFormat="1" applyFont="1" applyBorder="1" applyAlignment="1">
      <alignment horizontal="right" vertical="top"/>
    </xf>
    <xf numFmtId="0" fontId="0" fillId="0" borderId="25" xfId="0" applyBorder="1"/>
    <xf numFmtId="0" fontId="2" fillId="0" borderId="0" xfId="0" applyFont="1" applyBorder="1"/>
    <xf numFmtId="44" fontId="2" fillId="0" borderId="0" xfId="0" applyNumberFormat="1" applyFont="1" applyBorder="1"/>
    <xf numFmtId="44" fontId="0" fillId="0" borderId="0" xfId="0" applyNumberFormat="1" applyBorder="1"/>
    <xf numFmtId="44" fontId="0" fillId="0" borderId="0" xfId="0" applyNumberFormat="1" applyFont="1" applyBorder="1" applyAlignment="1">
      <alignment horizontal="right"/>
    </xf>
    <xf numFmtId="0" fontId="0" fillId="0" borderId="0" xfId="0" applyFont="1" applyBorder="1"/>
    <xf numFmtId="0" fontId="0" fillId="0" borderId="26" xfId="0" applyBorder="1" applyAlignment="1">
      <alignment horizontal="center" vertical="center"/>
    </xf>
    <xf numFmtId="0" fontId="0" fillId="0" borderId="27" xfId="0" applyBorder="1"/>
    <xf numFmtId="0" fontId="0" fillId="0" borderId="23" xfId="0" quotePrefix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7" fillId="0" borderId="4" xfId="0" applyFont="1" applyBorder="1"/>
    <xf numFmtId="0" fontId="10" fillId="0" borderId="0" xfId="0" applyFont="1"/>
    <xf numFmtId="0" fontId="0" fillId="0" borderId="0" xfId="0" quotePrefix="1" applyBorder="1"/>
    <xf numFmtId="0" fontId="0" fillId="0" borderId="20" xfId="0" applyBorder="1"/>
    <xf numFmtId="0" fontId="7" fillId="0" borderId="4" xfId="0" applyFont="1" applyBorder="1" applyAlignment="1">
      <alignment vertical="center"/>
    </xf>
    <xf numFmtId="0" fontId="0" fillId="0" borderId="0" xfId="0" applyFill="1" applyBorder="1"/>
    <xf numFmtId="0" fontId="7" fillId="0" borderId="2" xfId="0" applyFont="1" applyBorder="1" applyAlignment="1">
      <alignment horizontal="left"/>
    </xf>
    <xf numFmtId="2" fontId="7" fillId="0" borderId="4" xfId="0" applyNumberFormat="1" applyFont="1" applyBorder="1"/>
    <xf numFmtId="2" fontId="7" fillId="0" borderId="4" xfId="1" applyNumberFormat="1" applyFont="1" applyBorder="1"/>
    <xf numFmtId="44" fontId="2" fillId="0" borderId="0" xfId="0" quotePrefix="1" applyNumberFormat="1" applyFont="1" applyBorder="1" applyAlignment="1">
      <alignment horizontal="center"/>
    </xf>
    <xf numFmtId="165" fontId="0" fillId="0" borderId="0" xfId="0" applyNumberFormat="1" applyBorder="1"/>
    <xf numFmtId="2" fontId="0" fillId="0" borderId="4" xfId="1" applyNumberFormat="1" applyFont="1" applyBorder="1" applyAlignment="1">
      <alignment horizontal="right" vertical="center"/>
    </xf>
    <xf numFmtId="2" fontId="0" fillId="0" borderId="0" xfId="0" applyNumberFormat="1" applyBorder="1"/>
    <xf numFmtId="0" fontId="0" fillId="0" borderId="4" xfId="0" applyBorder="1" applyAlignment="1">
      <alignment horizontal="left"/>
    </xf>
    <xf numFmtId="0" fontId="0" fillId="0" borderId="23" xfId="0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/>
    </xf>
    <xf numFmtId="0" fontId="0" fillId="0" borderId="32" xfId="0" applyBorder="1" applyAlignment="1">
      <alignment vertical="center"/>
    </xf>
    <xf numFmtId="0" fontId="0" fillId="0" borderId="33" xfId="0" applyBorder="1"/>
    <xf numFmtId="0" fontId="0" fillId="0" borderId="34" xfId="0" applyBorder="1"/>
    <xf numFmtId="0" fontId="0" fillId="0" borderId="35" xfId="0" applyBorder="1" applyAlignment="1">
      <alignment vertical="center"/>
    </xf>
    <xf numFmtId="0" fontId="0" fillId="0" borderId="36" xfId="0" applyBorder="1"/>
    <xf numFmtId="0" fontId="0" fillId="0" borderId="2" xfId="0" applyBorder="1" applyAlignment="1">
      <alignment vertical="center"/>
    </xf>
    <xf numFmtId="2" fontId="0" fillId="2" borderId="4" xfId="1" applyNumberFormat="1" applyFont="1" applyFill="1" applyBorder="1"/>
    <xf numFmtId="2" fontId="0" fillId="0" borderId="9" xfId="0" applyNumberFormat="1" applyFont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/>
    </xf>
    <xf numFmtId="2" fontId="0" fillId="0" borderId="9" xfId="0" applyNumberFormat="1" applyBorder="1" applyAlignment="1">
      <alignment horizontal="left" vertical="center"/>
    </xf>
    <xf numFmtId="0" fontId="7" fillId="0" borderId="2" xfId="0" applyFont="1" applyBorder="1" applyAlignment="1">
      <alignment vertical="center"/>
    </xf>
    <xf numFmtId="164" fontId="0" fillId="0" borderId="4" xfId="0" applyNumberFormat="1" applyFont="1" applyBorder="1" applyAlignment="1">
      <alignment horizontal="center" vertical="center"/>
    </xf>
    <xf numFmtId="14" fontId="0" fillId="0" borderId="2" xfId="0" applyNumberFormat="1" applyBorder="1" applyAlignment="1">
      <alignment horizontal="left" vertical="center"/>
    </xf>
    <xf numFmtId="0" fontId="7" fillId="0" borderId="2" xfId="0" applyFont="1" applyFill="1" applyBorder="1" applyAlignment="1">
      <alignment horizontal="left"/>
    </xf>
    <xf numFmtId="2" fontId="0" fillId="0" borderId="5" xfId="0" applyNumberFormat="1" applyFont="1" applyBorder="1" applyAlignment="1">
      <alignment horizontal="right" vertical="center"/>
    </xf>
    <xf numFmtId="2" fontId="0" fillId="0" borderId="5" xfId="1" applyNumberFormat="1" applyFont="1" applyBorder="1" applyAlignment="1">
      <alignment horizontal="right" vertical="center"/>
    </xf>
    <xf numFmtId="2" fontId="0" fillId="0" borderId="22" xfId="0" applyNumberFormat="1" applyFont="1" applyBorder="1" applyAlignment="1">
      <alignment horizontal="right" vertical="center"/>
    </xf>
    <xf numFmtId="164" fontId="0" fillId="0" borderId="8" xfId="0" applyNumberFormat="1" applyFon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1" fontId="0" fillId="0" borderId="4" xfId="0" applyNumberFormat="1" applyFon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6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37" xfId="0" applyBorder="1" applyAlignment="1">
      <alignment vertical="center"/>
    </xf>
    <xf numFmtId="164" fontId="0" fillId="0" borderId="5" xfId="0" applyNumberFormat="1" applyFont="1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5" xfId="0" applyBorder="1"/>
    <xf numFmtId="2" fontId="0" fillId="0" borderId="5" xfId="1" applyNumberFormat="1" applyFont="1" applyBorder="1"/>
    <xf numFmtId="2" fontId="0" fillId="0" borderId="5" xfId="1" applyNumberFormat="1" applyFont="1" applyFill="1" applyBorder="1"/>
    <xf numFmtId="44" fontId="2" fillId="0" borderId="0" xfId="0" applyNumberFormat="1" applyFont="1" applyFill="1" applyBorder="1"/>
    <xf numFmtId="0" fontId="2" fillId="0" borderId="4" xfId="0" applyFont="1" applyFill="1" applyBorder="1"/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2" fontId="0" fillId="2" borderId="17" xfId="0" applyNumberFormat="1" applyFont="1" applyFill="1" applyBorder="1" applyAlignment="1">
      <alignment horizontal="center" vertical="center"/>
    </xf>
    <xf numFmtId="2" fontId="0" fillId="2" borderId="17" xfId="0" applyNumberFormat="1" applyFill="1" applyBorder="1" applyAlignment="1">
      <alignment horizontal="center" vertical="center"/>
    </xf>
    <xf numFmtId="164" fontId="8" fillId="0" borderId="14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6699"/>
      <color rgb="FFFFFF99"/>
      <color rgb="FFFFCC66"/>
      <color rgb="FF99FF99"/>
      <color rgb="FFCCECFF"/>
      <color rgb="FFFF99CC"/>
      <color rgb="FFCCFF99"/>
      <color rgb="FFCCCCFF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408914</xdr:colOff>
      <xdr:row>37</xdr:row>
      <xdr:rowOff>8643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152BD95-2AD8-4452-A5AC-96E0647E4B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285714" cy="70571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M76"/>
  <sheetViews>
    <sheetView tabSelected="1" zoomScaleNormal="100" workbookViewId="0">
      <pane ySplit="3" topLeftCell="A35" activePane="bottomLeft" state="frozen"/>
      <selection pane="bottomLeft" sqref="A1:H1"/>
    </sheetView>
  </sheetViews>
  <sheetFormatPr defaultRowHeight="15" x14ac:dyDescent="0.25"/>
  <cols>
    <col min="1" max="1" width="7" customWidth="1"/>
    <col min="2" max="2" width="13.5703125" bestFit="1" customWidth="1"/>
    <col min="3" max="3" width="16" bestFit="1" customWidth="1"/>
    <col min="4" max="4" width="64" customWidth="1"/>
    <col min="5" max="5" width="10" style="13" bestFit="1" customWidth="1"/>
    <col min="6" max="6" width="14" style="13" customWidth="1"/>
    <col min="7" max="7" width="16" style="13" bestFit="1" customWidth="1"/>
    <col min="8" max="8" width="53" customWidth="1"/>
    <col min="9" max="9" width="9" customWidth="1"/>
    <col min="13" max="13" width="9" bestFit="1" customWidth="1"/>
  </cols>
  <sheetData>
    <row r="1" spans="1:9" ht="25.15" customHeight="1" x14ac:dyDescent="0.25">
      <c r="A1" s="137" t="s">
        <v>1</v>
      </c>
      <c r="B1" s="138"/>
      <c r="C1" s="138"/>
      <c r="D1" s="138"/>
      <c r="E1" s="138"/>
      <c r="F1" s="138"/>
      <c r="G1" s="138"/>
      <c r="H1" s="139"/>
    </row>
    <row r="2" spans="1:9" ht="30" customHeight="1" thickBot="1" x14ac:dyDescent="0.3">
      <c r="A2" s="140" t="s">
        <v>71</v>
      </c>
      <c r="B2" s="141"/>
      <c r="C2" s="141"/>
      <c r="D2" s="141"/>
      <c r="E2" s="141"/>
      <c r="F2" s="141"/>
      <c r="G2" s="141"/>
      <c r="H2" s="142"/>
    </row>
    <row r="3" spans="1:9" ht="22.15" customHeight="1" thickBot="1" x14ac:dyDescent="0.35">
      <c r="A3" s="2" t="s">
        <v>5</v>
      </c>
      <c r="B3" s="14" t="s">
        <v>7</v>
      </c>
      <c r="C3" s="2" t="s">
        <v>6</v>
      </c>
      <c r="D3" s="2" t="s">
        <v>8</v>
      </c>
      <c r="E3" s="8" t="s">
        <v>4</v>
      </c>
      <c r="F3" s="8" t="s">
        <v>2</v>
      </c>
      <c r="G3" s="8" t="s">
        <v>3</v>
      </c>
      <c r="H3" s="2" t="s">
        <v>9</v>
      </c>
    </row>
    <row r="4" spans="1:9" ht="18" hidden="1" customHeight="1" x14ac:dyDescent="0.25">
      <c r="A4" s="99"/>
      <c r="B4" s="100">
        <v>43019</v>
      </c>
      <c r="C4" s="91" t="s">
        <v>60</v>
      </c>
      <c r="D4" s="85" t="s">
        <v>78</v>
      </c>
      <c r="E4" s="27">
        <v>43</v>
      </c>
      <c r="F4" s="9">
        <v>1.19</v>
      </c>
      <c r="G4" s="10"/>
      <c r="H4" s="25"/>
    </row>
    <row r="5" spans="1:9" ht="18" hidden="1" customHeight="1" x14ac:dyDescent="0.25">
      <c r="A5" s="99">
        <v>4</v>
      </c>
      <c r="B5" s="15">
        <v>43031</v>
      </c>
      <c r="C5" s="91" t="s">
        <v>88</v>
      </c>
      <c r="D5" s="85" t="s">
        <v>89</v>
      </c>
      <c r="E5" s="27">
        <v>94</v>
      </c>
      <c r="F5" s="9"/>
      <c r="G5" s="10">
        <v>1095.9000000000001</v>
      </c>
      <c r="H5" s="25"/>
    </row>
    <row r="6" spans="1:9" ht="18" hidden="1" customHeight="1" x14ac:dyDescent="0.25">
      <c r="A6" s="99">
        <v>1</v>
      </c>
      <c r="B6" s="15">
        <v>43035</v>
      </c>
      <c r="C6" s="91" t="s">
        <v>80</v>
      </c>
      <c r="D6" s="85" t="s">
        <v>86</v>
      </c>
      <c r="E6" s="27">
        <v>94</v>
      </c>
      <c r="F6" s="9"/>
      <c r="G6" s="10">
        <v>93.3</v>
      </c>
      <c r="H6" s="25"/>
    </row>
    <row r="7" spans="1:9" ht="18" customHeight="1" x14ac:dyDescent="0.25">
      <c r="A7" s="99">
        <v>2</v>
      </c>
      <c r="B7" s="15">
        <v>43035</v>
      </c>
      <c r="C7" s="91" t="s">
        <v>80</v>
      </c>
      <c r="D7" s="85" t="s">
        <v>87</v>
      </c>
      <c r="E7" s="27">
        <v>91</v>
      </c>
      <c r="F7" s="9"/>
      <c r="G7" s="10">
        <v>38.950000000000003</v>
      </c>
      <c r="H7" s="25"/>
    </row>
    <row r="8" spans="1:9" ht="18" customHeight="1" x14ac:dyDescent="0.25">
      <c r="A8" s="99">
        <v>2</v>
      </c>
      <c r="B8" s="15">
        <v>43035</v>
      </c>
      <c r="C8" s="91" t="s">
        <v>80</v>
      </c>
      <c r="D8" s="85" t="s">
        <v>85</v>
      </c>
      <c r="E8" s="27">
        <v>91</v>
      </c>
      <c r="F8" s="9"/>
      <c r="G8" s="10">
        <v>4.99</v>
      </c>
      <c r="H8" s="25"/>
    </row>
    <row r="9" spans="1:9" ht="18" hidden="1" customHeight="1" x14ac:dyDescent="0.25">
      <c r="A9" s="99">
        <v>3</v>
      </c>
      <c r="B9" s="15">
        <v>43035</v>
      </c>
      <c r="C9" s="91" t="s">
        <v>81</v>
      </c>
      <c r="D9" s="85" t="s">
        <v>82</v>
      </c>
      <c r="E9" s="27">
        <v>94</v>
      </c>
      <c r="F9" s="9"/>
      <c r="G9" s="10">
        <v>27</v>
      </c>
      <c r="H9" s="24"/>
    </row>
    <row r="10" spans="1:9" ht="18" hidden="1" customHeight="1" x14ac:dyDescent="0.25">
      <c r="A10" s="99">
        <v>5</v>
      </c>
      <c r="B10" s="15">
        <v>43035</v>
      </c>
      <c r="C10" s="91" t="s">
        <v>90</v>
      </c>
      <c r="D10" s="85" t="s">
        <v>91</v>
      </c>
      <c r="E10" s="27">
        <v>94</v>
      </c>
      <c r="F10" s="9"/>
      <c r="G10" s="10">
        <v>21.28</v>
      </c>
      <c r="H10" s="24"/>
    </row>
    <row r="11" spans="1:9" ht="18" customHeight="1" x14ac:dyDescent="0.25">
      <c r="A11" s="99">
        <v>5</v>
      </c>
      <c r="B11" s="15">
        <v>43035</v>
      </c>
      <c r="C11" s="91" t="s">
        <v>90</v>
      </c>
      <c r="D11" s="85" t="s">
        <v>92</v>
      </c>
      <c r="E11" s="27">
        <v>92</v>
      </c>
      <c r="F11" s="9"/>
      <c r="G11" s="10">
        <v>12</v>
      </c>
      <c r="H11" s="24"/>
    </row>
    <row r="12" spans="1:9" ht="18" hidden="1" customHeight="1" x14ac:dyDescent="0.25">
      <c r="A12" s="99">
        <v>9</v>
      </c>
      <c r="B12" s="15">
        <v>43053</v>
      </c>
      <c r="C12" s="91" t="s">
        <v>61</v>
      </c>
      <c r="D12" s="85" t="s">
        <v>83</v>
      </c>
      <c r="E12" s="27">
        <v>42</v>
      </c>
      <c r="F12" s="9">
        <v>46.82</v>
      </c>
      <c r="G12" s="9"/>
      <c r="H12" s="24" t="s">
        <v>84</v>
      </c>
    </row>
    <row r="13" spans="1:9" ht="18" hidden="1" customHeight="1" x14ac:dyDescent="0.25">
      <c r="A13" s="4">
        <v>6</v>
      </c>
      <c r="B13" s="15">
        <v>43067</v>
      </c>
      <c r="C13" s="91" t="s">
        <v>93</v>
      </c>
      <c r="D13" s="69" t="s">
        <v>106</v>
      </c>
      <c r="E13" s="27">
        <v>64</v>
      </c>
      <c r="F13" s="9"/>
      <c r="G13" s="9">
        <v>30.1</v>
      </c>
      <c r="H13" s="25"/>
      <c r="I13" s="13"/>
    </row>
    <row r="14" spans="1:9" ht="18" hidden="1" customHeight="1" x14ac:dyDescent="0.25">
      <c r="A14" s="4">
        <v>7</v>
      </c>
      <c r="B14" s="15">
        <v>43067</v>
      </c>
      <c r="C14" s="91" t="s">
        <v>95</v>
      </c>
      <c r="D14" s="69" t="s">
        <v>99</v>
      </c>
      <c r="E14" s="27">
        <v>64</v>
      </c>
      <c r="F14" s="9"/>
      <c r="G14" s="9">
        <v>32</v>
      </c>
      <c r="H14" s="25"/>
      <c r="I14" s="13"/>
    </row>
    <row r="15" spans="1:9" ht="18" hidden="1" customHeight="1" x14ac:dyDescent="0.25">
      <c r="A15" s="109">
        <v>17</v>
      </c>
      <c r="B15" s="15">
        <v>43067</v>
      </c>
      <c r="C15" s="91" t="s">
        <v>96</v>
      </c>
      <c r="D15" s="69" t="s">
        <v>100</v>
      </c>
      <c r="E15" s="27">
        <v>64</v>
      </c>
      <c r="F15" s="9"/>
      <c r="G15" s="9">
        <v>25</v>
      </c>
      <c r="H15" s="25"/>
      <c r="I15" s="13"/>
    </row>
    <row r="16" spans="1:9" ht="18" hidden="1" customHeight="1" x14ac:dyDescent="0.25">
      <c r="A16" s="4">
        <v>15</v>
      </c>
      <c r="B16" s="15">
        <v>43067</v>
      </c>
      <c r="C16" s="91" t="s">
        <v>97</v>
      </c>
      <c r="D16" s="69" t="s">
        <v>101</v>
      </c>
      <c r="E16" s="27">
        <v>64</v>
      </c>
      <c r="F16" s="9"/>
      <c r="G16" s="9">
        <v>10</v>
      </c>
      <c r="H16" s="25"/>
    </row>
    <row r="17" spans="1:9" ht="18" customHeight="1" x14ac:dyDescent="0.25">
      <c r="A17" s="4">
        <v>8</v>
      </c>
      <c r="B17" s="15">
        <v>43067</v>
      </c>
      <c r="C17" s="91" t="s">
        <v>98</v>
      </c>
      <c r="D17" s="69" t="s">
        <v>102</v>
      </c>
      <c r="E17" s="27">
        <v>72</v>
      </c>
      <c r="F17" s="9"/>
      <c r="G17" s="9">
        <v>37.97</v>
      </c>
      <c r="H17" s="25"/>
    </row>
    <row r="18" spans="1:9" ht="18" hidden="1" customHeight="1" x14ac:dyDescent="0.25">
      <c r="A18" s="4">
        <v>12</v>
      </c>
      <c r="B18" s="15">
        <v>43080</v>
      </c>
      <c r="C18" s="19" t="s">
        <v>61</v>
      </c>
      <c r="D18" s="89" t="s">
        <v>103</v>
      </c>
      <c r="E18" s="27">
        <v>12</v>
      </c>
      <c r="F18" s="9">
        <v>51</v>
      </c>
      <c r="G18" s="9"/>
      <c r="H18" s="25" t="s">
        <v>105</v>
      </c>
    </row>
    <row r="19" spans="1:9" ht="18" hidden="1" customHeight="1" x14ac:dyDescent="0.25">
      <c r="A19" s="4"/>
      <c r="B19" s="15">
        <v>43090</v>
      </c>
      <c r="C19" s="91" t="s">
        <v>60</v>
      </c>
      <c r="D19" s="106" t="s">
        <v>78</v>
      </c>
      <c r="E19" s="27">
        <v>43</v>
      </c>
      <c r="F19" s="9">
        <v>50</v>
      </c>
      <c r="G19" s="9"/>
      <c r="H19" s="25"/>
    </row>
    <row r="20" spans="1:9" ht="18" hidden="1" customHeight="1" x14ac:dyDescent="0.25">
      <c r="A20" s="4">
        <v>10</v>
      </c>
      <c r="B20" s="15">
        <v>43147</v>
      </c>
      <c r="C20" s="91" t="s">
        <v>107</v>
      </c>
      <c r="D20" s="89" t="s">
        <v>108</v>
      </c>
      <c r="E20" s="27">
        <v>64</v>
      </c>
      <c r="F20" s="9"/>
      <c r="G20" s="10">
        <v>70.400000000000006</v>
      </c>
      <c r="H20" s="25"/>
    </row>
    <row r="21" spans="1:9" ht="18" hidden="1" customHeight="1" x14ac:dyDescent="0.25">
      <c r="A21" s="4">
        <v>11</v>
      </c>
      <c r="B21" s="15">
        <v>43157</v>
      </c>
      <c r="C21" s="91" t="s">
        <v>109</v>
      </c>
      <c r="D21" s="19" t="s">
        <v>112</v>
      </c>
      <c r="E21" s="27">
        <v>94</v>
      </c>
      <c r="F21" s="9"/>
      <c r="G21" s="10">
        <v>40</v>
      </c>
      <c r="H21" s="25"/>
    </row>
    <row r="22" spans="1:9" ht="18" hidden="1" customHeight="1" x14ac:dyDescent="0.25">
      <c r="A22" s="4"/>
      <c r="B22" s="15">
        <v>43157</v>
      </c>
      <c r="C22" s="91" t="s">
        <v>110</v>
      </c>
      <c r="D22" s="69" t="s">
        <v>113</v>
      </c>
      <c r="E22" s="27">
        <v>81</v>
      </c>
      <c r="F22" s="9"/>
      <c r="G22" s="10">
        <v>500</v>
      </c>
      <c r="H22" s="25"/>
    </row>
    <row r="23" spans="1:9" ht="18" customHeight="1" x14ac:dyDescent="0.25">
      <c r="A23" s="4">
        <v>13</v>
      </c>
      <c r="B23" s="15">
        <v>43157</v>
      </c>
      <c r="C23" s="91" t="s">
        <v>111</v>
      </c>
      <c r="D23" s="69" t="s">
        <v>114</v>
      </c>
      <c r="E23" s="27">
        <v>91</v>
      </c>
      <c r="F23" s="9"/>
      <c r="G23" s="107">
        <v>7</v>
      </c>
      <c r="H23" s="143" t="s">
        <v>131</v>
      </c>
    </row>
    <row r="24" spans="1:9" ht="18" hidden="1" customHeight="1" x14ac:dyDescent="0.25">
      <c r="A24" s="4">
        <v>13</v>
      </c>
      <c r="B24" s="15">
        <v>43157</v>
      </c>
      <c r="C24" s="91" t="s">
        <v>111</v>
      </c>
      <c r="D24" s="69" t="s">
        <v>115</v>
      </c>
      <c r="E24" s="27">
        <v>51</v>
      </c>
      <c r="F24" s="9"/>
      <c r="G24" s="107">
        <v>6.5</v>
      </c>
      <c r="H24" s="143"/>
    </row>
    <row r="25" spans="1:9" ht="18" hidden="1" customHeight="1" x14ac:dyDescent="0.25">
      <c r="A25" s="4">
        <v>13</v>
      </c>
      <c r="B25" s="15">
        <v>43157</v>
      </c>
      <c r="C25" s="91" t="s">
        <v>111</v>
      </c>
      <c r="D25" s="69" t="s">
        <v>116</v>
      </c>
      <c r="E25" s="27">
        <v>93</v>
      </c>
      <c r="F25" s="9"/>
      <c r="G25" s="107">
        <v>74.25</v>
      </c>
      <c r="H25" s="143"/>
      <c r="I25" t="s">
        <v>15</v>
      </c>
    </row>
    <row r="26" spans="1:9" ht="18" hidden="1" customHeight="1" x14ac:dyDescent="0.25">
      <c r="A26" s="4">
        <v>13</v>
      </c>
      <c r="B26" s="15">
        <v>43157</v>
      </c>
      <c r="C26" s="91" t="s">
        <v>111</v>
      </c>
      <c r="D26" s="69" t="s">
        <v>118</v>
      </c>
      <c r="E26" s="27">
        <v>93</v>
      </c>
      <c r="F26" s="9"/>
      <c r="G26" s="107">
        <v>40.83</v>
      </c>
      <c r="H26" s="143"/>
    </row>
    <row r="27" spans="1:9" ht="18" hidden="1" customHeight="1" x14ac:dyDescent="0.25">
      <c r="A27" s="4">
        <v>18</v>
      </c>
      <c r="B27" s="15">
        <v>43171</v>
      </c>
      <c r="C27" s="91" t="s">
        <v>122</v>
      </c>
      <c r="D27" s="31" t="s">
        <v>125</v>
      </c>
      <c r="E27" s="27">
        <v>62</v>
      </c>
      <c r="G27" s="9">
        <v>30</v>
      </c>
      <c r="H27" s="108"/>
    </row>
    <row r="28" spans="1:9" ht="18" hidden="1" customHeight="1" x14ac:dyDescent="0.25">
      <c r="A28" s="4">
        <v>20</v>
      </c>
      <c r="B28" s="15">
        <v>43171</v>
      </c>
      <c r="C28" s="91" t="s">
        <v>123</v>
      </c>
      <c r="D28" s="31" t="s">
        <v>124</v>
      </c>
      <c r="E28" s="27">
        <v>61</v>
      </c>
      <c r="G28" s="9">
        <v>10</v>
      </c>
      <c r="H28" s="108"/>
    </row>
    <row r="29" spans="1:9" ht="18" hidden="1" customHeight="1" x14ac:dyDescent="0.25">
      <c r="A29" s="4">
        <v>19</v>
      </c>
      <c r="B29" s="15">
        <v>43171</v>
      </c>
      <c r="C29" s="91" t="s">
        <v>126</v>
      </c>
      <c r="D29" s="31" t="s">
        <v>129</v>
      </c>
      <c r="E29" s="27">
        <v>63</v>
      </c>
      <c r="G29" s="9">
        <v>14</v>
      </c>
      <c r="H29" s="108"/>
    </row>
    <row r="30" spans="1:9" ht="18" customHeight="1" x14ac:dyDescent="0.25">
      <c r="A30" s="4">
        <v>16</v>
      </c>
      <c r="B30" s="15">
        <v>43171</v>
      </c>
      <c r="C30" s="91" t="s">
        <v>128</v>
      </c>
      <c r="D30" s="31" t="s">
        <v>127</v>
      </c>
      <c r="E30" s="27">
        <v>91</v>
      </c>
      <c r="G30" s="9">
        <v>20</v>
      </c>
      <c r="H30" s="108"/>
    </row>
    <row r="31" spans="1:9" ht="18" hidden="1" customHeight="1" x14ac:dyDescent="0.25">
      <c r="A31" s="4">
        <v>14</v>
      </c>
      <c r="B31" s="15">
        <v>43182</v>
      </c>
      <c r="C31" s="19" t="s">
        <v>119</v>
      </c>
      <c r="D31" s="89" t="s">
        <v>120</v>
      </c>
      <c r="E31" s="27">
        <v>13</v>
      </c>
      <c r="F31" s="9">
        <v>250</v>
      </c>
      <c r="G31" s="10"/>
      <c r="H31" s="24"/>
    </row>
    <row r="32" spans="1:9" ht="18" hidden="1" customHeight="1" x14ac:dyDescent="0.25">
      <c r="A32" s="4">
        <v>22</v>
      </c>
      <c r="B32" s="113">
        <v>43186</v>
      </c>
      <c r="C32" s="19" t="s">
        <v>61</v>
      </c>
      <c r="D32" s="38" t="s">
        <v>132</v>
      </c>
      <c r="E32" s="27">
        <v>13</v>
      </c>
      <c r="F32" s="107">
        <v>419</v>
      </c>
      <c r="G32" s="107"/>
      <c r="H32" s="144" t="s">
        <v>133</v>
      </c>
    </row>
    <row r="33" spans="1:8" ht="18" hidden="1" customHeight="1" x14ac:dyDescent="0.25">
      <c r="A33" s="4">
        <v>22</v>
      </c>
      <c r="B33" s="113">
        <v>43202</v>
      </c>
      <c r="C33" s="19" t="s">
        <v>61</v>
      </c>
      <c r="D33" s="69" t="s">
        <v>141</v>
      </c>
      <c r="E33" s="27">
        <v>31</v>
      </c>
      <c r="F33" s="107">
        <v>17</v>
      </c>
      <c r="G33" s="107"/>
      <c r="H33" s="144"/>
    </row>
    <row r="34" spans="1:8" ht="18" hidden="1" customHeight="1" x14ac:dyDescent="0.25">
      <c r="A34" s="4">
        <v>22</v>
      </c>
      <c r="B34" s="113">
        <v>43202</v>
      </c>
      <c r="C34" s="19" t="s">
        <v>61</v>
      </c>
      <c r="D34" s="69" t="s">
        <v>142</v>
      </c>
      <c r="E34" s="27">
        <v>12</v>
      </c>
      <c r="F34" s="107">
        <v>13</v>
      </c>
      <c r="G34" s="107"/>
      <c r="H34" s="144"/>
    </row>
    <row r="35" spans="1:8" ht="18" customHeight="1" x14ac:dyDescent="0.25">
      <c r="A35" s="4"/>
      <c r="B35" s="113">
        <v>43214</v>
      </c>
      <c r="C35" s="91" t="s">
        <v>146</v>
      </c>
      <c r="D35" s="69" t="s">
        <v>147</v>
      </c>
      <c r="E35" s="27">
        <v>92</v>
      </c>
      <c r="F35" s="72"/>
      <c r="G35" s="10">
        <v>25</v>
      </c>
      <c r="H35" s="111" t="s">
        <v>151</v>
      </c>
    </row>
    <row r="36" spans="1:8" ht="18" hidden="1" customHeight="1" x14ac:dyDescent="0.25">
      <c r="A36" s="4">
        <v>23</v>
      </c>
      <c r="B36" s="113">
        <v>43220</v>
      </c>
      <c r="C36" s="91" t="s">
        <v>136</v>
      </c>
      <c r="D36" s="89" t="s">
        <v>139</v>
      </c>
      <c r="E36" s="27">
        <v>62</v>
      </c>
      <c r="G36" s="9">
        <v>25</v>
      </c>
      <c r="H36" s="35" t="s">
        <v>144</v>
      </c>
    </row>
    <row r="37" spans="1:8" ht="18" hidden="1" customHeight="1" x14ac:dyDescent="0.25">
      <c r="A37" s="4">
        <v>24</v>
      </c>
      <c r="B37" s="113">
        <v>43220</v>
      </c>
      <c r="C37" s="91" t="s">
        <v>137</v>
      </c>
      <c r="D37" s="89" t="s">
        <v>140</v>
      </c>
      <c r="E37" s="27">
        <v>61</v>
      </c>
      <c r="G37" s="9">
        <v>10</v>
      </c>
      <c r="H37" s="35"/>
    </row>
    <row r="38" spans="1:8" ht="18" hidden="1" customHeight="1" x14ac:dyDescent="0.25">
      <c r="A38" s="4"/>
      <c r="B38" s="113">
        <v>43220</v>
      </c>
      <c r="C38" s="19" t="s">
        <v>61</v>
      </c>
      <c r="D38" s="69" t="s">
        <v>134</v>
      </c>
      <c r="E38" s="27">
        <v>31</v>
      </c>
      <c r="F38" s="97">
        <v>17</v>
      </c>
      <c r="G38" s="10"/>
      <c r="H38" s="33" t="s">
        <v>138</v>
      </c>
    </row>
    <row r="39" spans="1:8" ht="18" hidden="1" customHeight="1" x14ac:dyDescent="0.25">
      <c r="A39" s="4"/>
      <c r="B39" s="113">
        <v>43220</v>
      </c>
      <c r="C39" s="19" t="s">
        <v>61</v>
      </c>
      <c r="D39" s="69" t="s">
        <v>159</v>
      </c>
      <c r="E39" s="27">
        <v>12</v>
      </c>
      <c r="F39" s="97">
        <v>1.1000000000000001</v>
      </c>
      <c r="G39" s="10"/>
      <c r="H39" s="33" t="s">
        <v>138</v>
      </c>
    </row>
    <row r="40" spans="1:8" ht="18" hidden="1" customHeight="1" x14ac:dyDescent="0.25">
      <c r="A40" s="4">
        <v>23</v>
      </c>
      <c r="B40" s="113">
        <v>43220</v>
      </c>
      <c r="C40" s="91" t="s">
        <v>136</v>
      </c>
      <c r="D40" s="89" t="s">
        <v>145</v>
      </c>
      <c r="E40" s="27">
        <v>62</v>
      </c>
      <c r="F40" s="97"/>
      <c r="G40" s="10">
        <v>10</v>
      </c>
      <c r="H40" s="33" t="s">
        <v>143</v>
      </c>
    </row>
    <row r="41" spans="1:8" ht="18" hidden="1" customHeight="1" x14ac:dyDescent="0.25">
      <c r="A41" s="4">
        <v>26</v>
      </c>
      <c r="B41" s="114">
        <v>43229</v>
      </c>
      <c r="C41" s="19" t="s">
        <v>119</v>
      </c>
      <c r="D41" s="89" t="s">
        <v>197</v>
      </c>
      <c r="E41" s="27">
        <v>13</v>
      </c>
      <c r="F41" s="97">
        <v>50</v>
      </c>
      <c r="G41" s="10"/>
      <c r="H41" s="33"/>
    </row>
    <row r="42" spans="1:8" ht="18" hidden="1" customHeight="1" x14ac:dyDescent="0.25">
      <c r="A42" s="4">
        <v>27</v>
      </c>
      <c r="B42" s="114">
        <v>43227</v>
      </c>
      <c r="C42" s="19" t="s">
        <v>61</v>
      </c>
      <c r="D42" s="112" t="s">
        <v>66</v>
      </c>
      <c r="E42" s="27">
        <v>42</v>
      </c>
      <c r="F42" s="97">
        <v>23.35</v>
      </c>
      <c r="G42" s="10"/>
      <c r="H42" s="33" t="s">
        <v>153</v>
      </c>
    </row>
    <row r="43" spans="1:8" ht="18" customHeight="1" x14ac:dyDescent="0.25">
      <c r="A43" s="4">
        <v>25</v>
      </c>
      <c r="B43" s="113">
        <v>43235</v>
      </c>
      <c r="C43" s="91" t="s">
        <v>148</v>
      </c>
      <c r="D43" s="38" t="s">
        <v>149</v>
      </c>
      <c r="E43" s="27">
        <v>92</v>
      </c>
      <c r="F43" s="36"/>
      <c r="G43" s="10">
        <v>46.83</v>
      </c>
      <c r="H43" s="33"/>
    </row>
    <row r="44" spans="1:8" ht="18" hidden="1" customHeight="1" x14ac:dyDescent="0.25">
      <c r="A44" s="4">
        <v>29</v>
      </c>
      <c r="B44" s="113">
        <v>43257</v>
      </c>
      <c r="C44" s="91" t="s">
        <v>61</v>
      </c>
      <c r="D44" s="38" t="s">
        <v>158</v>
      </c>
      <c r="E44" s="27">
        <v>13</v>
      </c>
      <c r="F44" s="48">
        <v>20</v>
      </c>
      <c r="G44" s="10"/>
      <c r="H44" s="33"/>
    </row>
    <row r="45" spans="1:8" ht="13.5" hidden="1" customHeight="1" x14ac:dyDescent="0.25">
      <c r="A45" s="4">
        <v>30</v>
      </c>
      <c r="B45" s="113">
        <v>43269</v>
      </c>
      <c r="C45" s="91" t="s">
        <v>155</v>
      </c>
      <c r="D45" s="89" t="s">
        <v>139</v>
      </c>
      <c r="E45" s="27">
        <v>62</v>
      </c>
      <c r="G45" s="9">
        <v>25</v>
      </c>
      <c r="H45" s="33"/>
    </row>
    <row r="46" spans="1:8" ht="18" hidden="1" customHeight="1" x14ac:dyDescent="0.25">
      <c r="A46" s="4">
        <v>31</v>
      </c>
      <c r="B46" s="113">
        <v>43269</v>
      </c>
      <c r="C46" s="91" t="s">
        <v>156</v>
      </c>
      <c r="D46" s="89" t="s">
        <v>140</v>
      </c>
      <c r="E46" s="27">
        <v>61</v>
      </c>
      <c r="G46" s="9">
        <v>10</v>
      </c>
      <c r="H46" s="33"/>
    </row>
    <row r="47" spans="1:8" ht="18" customHeight="1" x14ac:dyDescent="0.25">
      <c r="A47" s="4">
        <v>28</v>
      </c>
      <c r="B47" s="113">
        <v>43269</v>
      </c>
      <c r="C47" s="91" t="s">
        <v>157</v>
      </c>
      <c r="D47" s="19" t="s">
        <v>154</v>
      </c>
      <c r="E47" s="27">
        <v>91</v>
      </c>
      <c r="F47" s="48"/>
      <c r="G47" s="10">
        <v>126.7</v>
      </c>
      <c r="H47" s="33"/>
    </row>
    <row r="48" spans="1:8" ht="18" hidden="1" customHeight="1" x14ac:dyDescent="0.25">
      <c r="A48" s="4"/>
      <c r="B48" s="113">
        <v>43269</v>
      </c>
      <c r="C48" s="19" t="s">
        <v>61</v>
      </c>
      <c r="D48" s="69" t="s">
        <v>160</v>
      </c>
      <c r="E48" s="27">
        <v>12</v>
      </c>
      <c r="F48" s="97">
        <v>2</v>
      </c>
      <c r="G48" s="10"/>
      <c r="H48" s="33" t="s">
        <v>138</v>
      </c>
    </row>
    <row r="49" spans="1:13" ht="18" hidden="1" customHeight="1" x14ac:dyDescent="0.25">
      <c r="A49" s="4">
        <v>36</v>
      </c>
      <c r="B49" s="113">
        <v>43286</v>
      </c>
      <c r="C49" s="91" t="s">
        <v>163</v>
      </c>
      <c r="D49" s="31" t="s">
        <v>164</v>
      </c>
      <c r="E49" s="27">
        <v>62</v>
      </c>
      <c r="F49" s="10"/>
      <c r="G49" s="10">
        <v>10</v>
      </c>
      <c r="H49" s="33"/>
      <c r="J49" s="13"/>
      <c r="L49" s="13"/>
      <c r="M49" s="26"/>
    </row>
    <row r="50" spans="1:13" ht="18" hidden="1" customHeight="1" x14ac:dyDescent="0.25">
      <c r="A50" s="4">
        <v>37</v>
      </c>
      <c r="B50" s="113">
        <v>43286</v>
      </c>
      <c r="C50" s="91" t="s">
        <v>170</v>
      </c>
      <c r="D50" s="31" t="s">
        <v>165</v>
      </c>
      <c r="E50" s="27">
        <v>61</v>
      </c>
      <c r="F50" s="10"/>
      <c r="G50" s="10">
        <v>25</v>
      </c>
      <c r="H50" s="35"/>
      <c r="J50" s="13"/>
      <c r="L50" s="13"/>
      <c r="M50" s="26"/>
    </row>
    <row r="51" spans="1:13" ht="18" hidden="1" customHeight="1" x14ac:dyDescent="0.25">
      <c r="A51" s="4">
        <v>32</v>
      </c>
      <c r="B51" s="113">
        <v>43287</v>
      </c>
      <c r="C51" s="19" t="s">
        <v>60</v>
      </c>
      <c r="D51" s="3" t="s">
        <v>166</v>
      </c>
      <c r="E51" s="27">
        <v>24</v>
      </c>
      <c r="F51" s="10">
        <v>307</v>
      </c>
      <c r="G51" s="10"/>
      <c r="H51" s="33"/>
      <c r="J51" s="13"/>
      <c r="L51" s="13"/>
      <c r="M51" s="26"/>
    </row>
    <row r="52" spans="1:13" ht="18" hidden="1" customHeight="1" x14ac:dyDescent="0.25">
      <c r="A52" s="4">
        <v>33</v>
      </c>
      <c r="B52" s="113">
        <v>43305</v>
      </c>
      <c r="C52" s="91" t="s">
        <v>162</v>
      </c>
      <c r="D52" s="3" t="s">
        <v>172</v>
      </c>
      <c r="E52" s="27">
        <v>63</v>
      </c>
      <c r="F52" s="10"/>
      <c r="G52" s="10">
        <v>59.83</v>
      </c>
      <c r="H52" s="33"/>
      <c r="J52" s="13"/>
      <c r="L52" s="13"/>
      <c r="M52" s="26"/>
    </row>
    <row r="53" spans="1:13" ht="18" hidden="1" customHeight="1" x14ac:dyDescent="0.25">
      <c r="A53" s="4">
        <v>34</v>
      </c>
      <c r="B53" s="15">
        <v>43311</v>
      </c>
      <c r="C53" s="19" t="s">
        <v>61</v>
      </c>
      <c r="D53" s="3" t="s">
        <v>171</v>
      </c>
      <c r="E53" s="27">
        <v>31</v>
      </c>
      <c r="F53" s="10">
        <v>16</v>
      </c>
      <c r="G53" s="10"/>
      <c r="H53" s="33"/>
      <c r="J53" s="13"/>
      <c r="L53" s="13"/>
      <c r="M53" s="26"/>
    </row>
    <row r="54" spans="1:13" ht="18" hidden="1" customHeight="1" x14ac:dyDescent="0.25">
      <c r="A54" s="4">
        <v>38</v>
      </c>
      <c r="B54" s="15">
        <v>43320</v>
      </c>
      <c r="C54" s="19" t="s">
        <v>173</v>
      </c>
      <c r="D54" s="19" t="s">
        <v>174</v>
      </c>
      <c r="E54" s="27">
        <v>63</v>
      </c>
      <c r="F54" s="97"/>
      <c r="G54" s="10">
        <v>6</v>
      </c>
      <c r="H54" s="33" t="s">
        <v>18</v>
      </c>
      <c r="J54" s="13"/>
      <c r="L54" s="13"/>
      <c r="M54" s="26"/>
    </row>
    <row r="55" spans="1:13" ht="18" hidden="1" customHeight="1" x14ac:dyDescent="0.25">
      <c r="A55" s="4">
        <v>35</v>
      </c>
      <c r="B55" s="15">
        <v>39689</v>
      </c>
      <c r="C55" s="19" t="s">
        <v>175</v>
      </c>
      <c r="D55" s="3" t="s">
        <v>176</v>
      </c>
      <c r="E55" s="27">
        <v>11</v>
      </c>
      <c r="F55" s="97">
        <v>547</v>
      </c>
      <c r="G55" s="10"/>
      <c r="H55" s="33"/>
      <c r="J55" s="13"/>
      <c r="L55" s="13"/>
      <c r="M55" s="26"/>
    </row>
    <row r="56" spans="1:13" ht="18" customHeight="1" x14ac:dyDescent="0.25">
      <c r="A56" s="4"/>
      <c r="B56" s="15"/>
      <c r="C56" s="19"/>
      <c r="D56" s="19"/>
      <c r="E56" s="27"/>
      <c r="F56" s="97"/>
      <c r="G56" s="10"/>
      <c r="H56" s="33"/>
      <c r="J56" s="13"/>
      <c r="L56" s="13"/>
      <c r="M56" s="26"/>
    </row>
    <row r="57" spans="1:13" ht="18" customHeight="1" x14ac:dyDescent="0.25">
      <c r="A57" s="4"/>
      <c r="B57" s="15"/>
      <c r="C57" s="19"/>
      <c r="D57" s="3"/>
      <c r="E57" s="27"/>
      <c r="F57" s="97"/>
      <c r="G57" s="10"/>
      <c r="H57" s="33"/>
      <c r="J57" s="13"/>
      <c r="K57" s="13"/>
      <c r="L57" s="13"/>
      <c r="M57" s="26"/>
    </row>
    <row r="58" spans="1:13" ht="18" customHeight="1" thickBot="1" x14ac:dyDescent="0.3">
      <c r="A58" s="4"/>
      <c r="B58" s="15"/>
      <c r="C58" s="19"/>
      <c r="D58" s="64" t="s">
        <v>0</v>
      </c>
      <c r="E58" s="16"/>
      <c r="F58" s="16">
        <f>IF(-SUM(F4:F57)+SUM(G4:G57)&lt;=0,0,-SUM(F4:F57)+SUM(G4:G57))</f>
        <v>789.36999999999989</v>
      </c>
      <c r="G58" s="16">
        <f>IF(SUM(F4:F57)-SUM(G4:G57)&lt;=0,0,SUM(F4:F57)-SUM(G4:G57))</f>
        <v>0</v>
      </c>
      <c r="H58" s="33"/>
      <c r="J58" s="13"/>
    </row>
    <row r="59" spans="1:13" ht="18" customHeight="1" thickTop="1" thickBot="1" x14ac:dyDescent="0.3">
      <c r="A59" s="4"/>
      <c r="B59" s="15"/>
      <c r="C59" s="19"/>
      <c r="D59" s="18"/>
      <c r="E59" s="27"/>
      <c r="F59" s="9"/>
      <c r="G59" s="9"/>
      <c r="H59" s="33"/>
      <c r="J59" s="13"/>
    </row>
    <row r="60" spans="1:13" ht="18" customHeight="1" thickTop="1" thickBot="1" x14ac:dyDescent="0.3">
      <c r="A60" s="4"/>
      <c r="B60" s="15"/>
      <c r="C60" s="19"/>
      <c r="D60" s="18"/>
      <c r="E60" s="27"/>
      <c r="F60" s="63">
        <f>SUM(F4:F58)</f>
        <v>2620.83</v>
      </c>
      <c r="G60" s="63">
        <f>SUM(G4:G58)</f>
        <v>2620.83</v>
      </c>
      <c r="H60" s="33"/>
      <c r="J60" s="13"/>
    </row>
    <row r="61" spans="1:13" ht="18" customHeight="1" thickTop="1" x14ac:dyDescent="0.25">
      <c r="A61" s="4"/>
      <c r="B61" s="15"/>
      <c r="C61" s="19"/>
      <c r="D61" s="5"/>
      <c r="E61" s="27"/>
      <c r="F61" s="9"/>
      <c r="G61" s="9"/>
      <c r="H61" s="33"/>
    </row>
    <row r="62" spans="1:13" ht="18" customHeight="1" x14ac:dyDescent="0.25">
      <c r="A62" s="4"/>
      <c r="B62" s="15"/>
      <c r="C62" s="19"/>
      <c r="D62" s="3" t="s">
        <v>75</v>
      </c>
      <c r="E62" s="27"/>
      <c r="F62" s="9">
        <v>7043.83</v>
      </c>
      <c r="G62" s="9"/>
      <c r="H62" s="33"/>
    </row>
    <row r="63" spans="1:13" ht="18" customHeight="1" x14ac:dyDescent="0.25">
      <c r="A63" s="4"/>
      <c r="B63" s="15"/>
      <c r="C63" s="19"/>
      <c r="D63" s="18" t="s">
        <v>22</v>
      </c>
      <c r="E63" s="27"/>
      <c r="F63" s="9"/>
      <c r="G63" s="9">
        <v>789.37</v>
      </c>
      <c r="H63" s="33"/>
    </row>
    <row r="64" spans="1:13" ht="18" customHeight="1" thickBot="1" x14ac:dyDescent="0.3">
      <c r="A64" s="4"/>
      <c r="B64" s="15"/>
      <c r="C64" s="19"/>
      <c r="D64" s="18"/>
      <c r="E64" s="27"/>
      <c r="F64" s="16">
        <v>6254.46</v>
      </c>
      <c r="G64" s="9"/>
      <c r="H64" s="33"/>
      <c r="J64" s="13"/>
    </row>
    <row r="65" spans="1:8" ht="18" customHeight="1" thickTop="1" x14ac:dyDescent="0.25">
      <c r="A65" s="4"/>
      <c r="B65" s="15"/>
      <c r="C65" s="19"/>
      <c r="D65" s="18" t="s">
        <v>13</v>
      </c>
      <c r="E65" s="27"/>
      <c r="F65" s="9"/>
      <c r="G65" s="9"/>
      <c r="H65" s="33"/>
    </row>
    <row r="66" spans="1:8" ht="18" customHeight="1" x14ac:dyDescent="0.25">
      <c r="A66" s="4"/>
      <c r="B66" s="15"/>
      <c r="C66" s="19"/>
      <c r="D66" s="3" t="s">
        <v>14</v>
      </c>
      <c r="E66" s="27"/>
      <c r="F66" s="9"/>
      <c r="G66" s="9">
        <f>Bank!F41</f>
        <v>6275.7800000000007</v>
      </c>
      <c r="H66" s="33"/>
    </row>
    <row r="67" spans="1:8" ht="18" customHeight="1" x14ac:dyDescent="0.25">
      <c r="A67" s="4"/>
      <c r="B67" s="15"/>
      <c r="C67" s="19"/>
      <c r="D67" s="136" t="s">
        <v>208</v>
      </c>
      <c r="F67" s="9"/>
      <c r="G67" s="9">
        <v>-33.28</v>
      </c>
      <c r="H67" s="33"/>
    </row>
    <row r="68" spans="1:8" ht="18" customHeight="1" x14ac:dyDescent="0.25">
      <c r="A68" s="4"/>
      <c r="B68" s="15"/>
      <c r="C68" s="19"/>
      <c r="D68" s="136" t="s">
        <v>210</v>
      </c>
      <c r="F68" s="9"/>
      <c r="G68" s="9">
        <v>-25</v>
      </c>
      <c r="H68" s="33"/>
    </row>
    <row r="69" spans="1:8" ht="18" customHeight="1" thickBot="1" x14ac:dyDescent="0.3">
      <c r="A69" s="4"/>
      <c r="B69" s="15"/>
      <c r="C69" s="19"/>
      <c r="D69" s="3" t="s">
        <v>18</v>
      </c>
      <c r="E69" s="27"/>
      <c r="F69" s="9"/>
      <c r="G69" s="9">
        <f>'Petty Cash'!F11</f>
        <v>36.96</v>
      </c>
      <c r="H69" s="33"/>
    </row>
    <row r="70" spans="1:8" ht="18" customHeight="1" thickTop="1" thickBot="1" x14ac:dyDescent="0.3">
      <c r="A70" s="4"/>
      <c r="B70" s="110"/>
      <c r="C70" s="19"/>
      <c r="D70" s="5"/>
      <c r="E70" s="27"/>
      <c r="F70" s="9"/>
      <c r="G70" s="63">
        <f>SUM(G66:G69)</f>
        <v>6254.4600000000009</v>
      </c>
      <c r="H70" s="33"/>
    </row>
    <row r="71" spans="1:8" ht="18" customHeight="1" thickTop="1" thickBot="1" x14ac:dyDescent="0.3">
      <c r="A71" s="6"/>
      <c r="B71" s="23"/>
      <c r="C71" s="7"/>
      <c r="D71" s="28"/>
      <c r="E71" s="28"/>
      <c r="F71" s="11"/>
      <c r="G71" s="12"/>
      <c r="H71" s="34"/>
    </row>
    <row r="72" spans="1:8" ht="18" customHeight="1" thickBot="1" x14ac:dyDescent="0.3"/>
    <row r="73" spans="1:8" ht="17.25" customHeight="1" x14ac:dyDescent="0.25">
      <c r="B73" s="101" t="s">
        <v>179</v>
      </c>
      <c r="C73" s="102" t="s">
        <v>24</v>
      </c>
      <c r="D73" s="103" t="s">
        <v>23</v>
      </c>
    </row>
    <row r="74" spans="1:8" ht="36" customHeight="1" x14ac:dyDescent="0.25">
      <c r="B74" s="104" t="s">
        <v>180</v>
      </c>
      <c r="C74" s="68" t="s">
        <v>19</v>
      </c>
      <c r="D74" s="105"/>
    </row>
    <row r="75" spans="1:8" ht="36" customHeight="1" x14ac:dyDescent="0.25">
      <c r="B75" s="104" t="s">
        <v>181</v>
      </c>
      <c r="C75" s="68" t="s">
        <v>20</v>
      </c>
      <c r="D75" s="105"/>
    </row>
    <row r="76" spans="1:8" ht="36" customHeight="1" thickBot="1" x14ac:dyDescent="0.3">
      <c r="B76" s="128" t="s">
        <v>209</v>
      </c>
      <c r="C76" s="129" t="s">
        <v>182</v>
      </c>
      <c r="D76" s="62"/>
    </row>
  </sheetData>
  <autoFilter ref="A3:M55" xr:uid="{6EAFD847-3366-450A-B2DD-DE35306860A7}">
    <filterColumn colId="4">
      <filters>
        <filter val="72"/>
        <filter val="91"/>
        <filter val="92"/>
      </filters>
    </filterColumn>
  </autoFilter>
  <mergeCells count="4">
    <mergeCell ref="A1:H1"/>
    <mergeCell ref="A2:H2"/>
    <mergeCell ref="H23:H26"/>
    <mergeCell ref="H32:H34"/>
  </mergeCells>
  <pageMargins left="0.51181102362204722" right="0.11811023622047245" top="0.35433070866141736" bottom="0.35433070866141736" header="0.31496062992125984" footer="0.31496062992125984"/>
  <pageSetup paperSize="9" scale="86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49"/>
  <sheetViews>
    <sheetView showZeros="0" zoomScale="110" zoomScaleNormal="110" workbookViewId="0">
      <pane ySplit="4" topLeftCell="A5" activePane="bottomLeft" state="frozen"/>
      <selection pane="bottomLeft" sqref="A1:F1"/>
    </sheetView>
  </sheetViews>
  <sheetFormatPr defaultRowHeight="15" x14ac:dyDescent="0.25"/>
  <cols>
    <col min="1" max="1" width="13.5703125" bestFit="1" customWidth="1"/>
    <col min="2" max="2" width="17" customWidth="1"/>
    <col min="3" max="3" width="68" customWidth="1"/>
    <col min="4" max="4" width="7.7109375" bestFit="1" customWidth="1"/>
    <col min="5" max="5" width="7" bestFit="1" customWidth="1"/>
    <col min="6" max="6" width="11" bestFit="1" customWidth="1"/>
    <col min="7" max="7" width="8" customWidth="1"/>
    <col min="8" max="8" width="8" bestFit="1" customWidth="1"/>
    <col min="9" max="9" width="39" customWidth="1"/>
  </cols>
  <sheetData>
    <row r="1" spans="1:7" ht="21" x14ac:dyDescent="0.25">
      <c r="A1" s="137" t="s">
        <v>17</v>
      </c>
      <c r="B1" s="138"/>
      <c r="C1" s="138"/>
      <c r="D1" s="138"/>
      <c r="E1" s="138"/>
      <c r="F1" s="139"/>
      <c r="G1" s="17"/>
    </row>
    <row r="2" spans="1:7" ht="19.5" thickBot="1" x14ac:dyDescent="0.3">
      <c r="A2" s="50"/>
      <c r="B2" s="51"/>
      <c r="C2" s="67" t="s">
        <v>72</v>
      </c>
      <c r="D2" s="145"/>
      <c r="E2" s="145"/>
      <c r="F2" s="52"/>
    </row>
    <row r="3" spans="1:7" ht="18" thickBot="1" x14ac:dyDescent="0.35">
      <c r="A3" s="14" t="s">
        <v>7</v>
      </c>
      <c r="B3" s="2" t="s">
        <v>6</v>
      </c>
      <c r="C3" s="2" t="s">
        <v>8</v>
      </c>
      <c r="D3" s="8" t="s">
        <v>10</v>
      </c>
      <c r="E3" s="8" t="s">
        <v>11</v>
      </c>
      <c r="F3" s="8" t="s">
        <v>12</v>
      </c>
    </row>
    <row r="4" spans="1:7" ht="15.75" thickBot="1" x14ac:dyDescent="0.3">
      <c r="A4" s="53">
        <v>42644</v>
      </c>
      <c r="B4" s="54"/>
      <c r="C4" s="55" t="s">
        <v>76</v>
      </c>
      <c r="D4" s="56"/>
      <c r="E4" s="57"/>
      <c r="F4" s="58">
        <v>7032.14</v>
      </c>
    </row>
    <row r="5" spans="1:7" ht="15.75" thickTop="1" x14ac:dyDescent="0.25">
      <c r="A5" s="29">
        <v>43019</v>
      </c>
      <c r="B5" s="91"/>
      <c r="C5" s="85" t="s">
        <v>78</v>
      </c>
      <c r="D5" s="92"/>
      <c r="E5" s="93">
        <v>1.19</v>
      </c>
      <c r="F5" s="22">
        <f>F4-D5+E5</f>
        <v>7033.33</v>
      </c>
    </row>
    <row r="6" spans="1:7" x14ac:dyDescent="0.25">
      <c r="A6" s="29">
        <v>43035</v>
      </c>
      <c r="B6" s="91" t="s">
        <v>80</v>
      </c>
      <c r="C6" s="85" t="s">
        <v>79</v>
      </c>
      <c r="D6" s="92">
        <v>137.24</v>
      </c>
      <c r="E6" s="93"/>
      <c r="F6" s="22">
        <f t="shared" ref="F6:F41" si="0">F5-D6+E6</f>
        <v>6896.09</v>
      </c>
    </row>
    <row r="7" spans="1:7" x14ac:dyDescent="0.25">
      <c r="A7" s="29">
        <v>43035</v>
      </c>
      <c r="B7" s="91" t="s">
        <v>81</v>
      </c>
      <c r="C7" s="85" t="s">
        <v>82</v>
      </c>
      <c r="D7" s="92">
        <v>27</v>
      </c>
      <c r="E7" s="93"/>
      <c r="F7" s="22">
        <f t="shared" si="0"/>
        <v>6869.09</v>
      </c>
    </row>
    <row r="8" spans="1:7" x14ac:dyDescent="0.25">
      <c r="A8" s="29">
        <v>43053</v>
      </c>
      <c r="B8" s="91" t="s">
        <v>61</v>
      </c>
      <c r="C8" s="85" t="s">
        <v>83</v>
      </c>
      <c r="D8" s="92"/>
      <c r="E8" s="93">
        <v>40</v>
      </c>
      <c r="F8" s="22">
        <f t="shared" si="0"/>
        <v>6909.09</v>
      </c>
    </row>
    <row r="9" spans="1:7" x14ac:dyDescent="0.25">
      <c r="A9" s="29">
        <v>43052</v>
      </c>
      <c r="B9" s="91" t="s">
        <v>88</v>
      </c>
      <c r="C9" s="21" t="s">
        <v>89</v>
      </c>
      <c r="D9" s="9">
        <v>1095.9000000000001</v>
      </c>
      <c r="E9" s="10"/>
      <c r="F9" s="22">
        <f t="shared" si="0"/>
        <v>5813.1900000000005</v>
      </c>
    </row>
    <row r="10" spans="1:7" x14ac:dyDescent="0.25">
      <c r="A10" s="15">
        <v>43067</v>
      </c>
      <c r="B10" s="91" t="s">
        <v>93</v>
      </c>
      <c r="C10" s="69" t="s">
        <v>106</v>
      </c>
      <c r="D10" s="9">
        <v>30.1</v>
      </c>
      <c r="E10" s="10"/>
      <c r="F10" s="22">
        <f t="shared" si="0"/>
        <v>5783.09</v>
      </c>
    </row>
    <row r="11" spans="1:7" x14ac:dyDescent="0.25">
      <c r="A11" s="15">
        <v>43067</v>
      </c>
      <c r="B11" s="91" t="s">
        <v>95</v>
      </c>
      <c r="C11" s="69" t="s">
        <v>99</v>
      </c>
      <c r="D11" s="9">
        <v>32</v>
      </c>
      <c r="E11" s="10"/>
      <c r="F11" s="22">
        <f t="shared" si="0"/>
        <v>5751.09</v>
      </c>
    </row>
    <row r="12" spans="1:7" x14ac:dyDescent="0.25">
      <c r="A12" s="15">
        <v>43067</v>
      </c>
      <c r="B12" s="91" t="s">
        <v>96</v>
      </c>
      <c r="C12" s="69" t="s">
        <v>100</v>
      </c>
      <c r="D12" s="9">
        <v>25</v>
      </c>
      <c r="E12" s="10"/>
      <c r="F12" s="22">
        <f t="shared" si="0"/>
        <v>5726.09</v>
      </c>
    </row>
    <row r="13" spans="1:7" x14ac:dyDescent="0.25">
      <c r="A13" s="15">
        <v>43067</v>
      </c>
      <c r="B13" s="91" t="s">
        <v>97</v>
      </c>
      <c r="C13" s="69" t="s">
        <v>101</v>
      </c>
      <c r="D13" s="9">
        <v>10</v>
      </c>
      <c r="E13" s="10"/>
      <c r="F13" s="22">
        <f t="shared" si="0"/>
        <v>5716.09</v>
      </c>
    </row>
    <row r="14" spans="1:7" x14ac:dyDescent="0.25">
      <c r="A14" s="15">
        <v>43067</v>
      </c>
      <c r="B14" s="91" t="s">
        <v>98</v>
      </c>
      <c r="C14" s="69" t="s">
        <v>102</v>
      </c>
      <c r="D14" s="9">
        <v>37.97</v>
      </c>
      <c r="E14" s="10"/>
      <c r="F14" s="22">
        <f t="shared" si="0"/>
        <v>5678.12</v>
      </c>
    </row>
    <row r="15" spans="1:7" x14ac:dyDescent="0.25">
      <c r="A15" s="15">
        <v>43090</v>
      </c>
      <c r="B15" s="91" t="s">
        <v>60</v>
      </c>
      <c r="C15" s="106" t="s">
        <v>78</v>
      </c>
      <c r="D15" s="9"/>
      <c r="E15" s="10">
        <v>50</v>
      </c>
      <c r="F15" s="22">
        <f t="shared" si="0"/>
        <v>5728.12</v>
      </c>
    </row>
    <row r="16" spans="1:7" x14ac:dyDescent="0.25">
      <c r="A16" s="15">
        <v>43105</v>
      </c>
      <c r="B16" s="91" t="s">
        <v>61</v>
      </c>
      <c r="C16" s="89" t="s">
        <v>103</v>
      </c>
      <c r="D16" s="9"/>
      <c r="E16" s="10">
        <v>50</v>
      </c>
      <c r="F16" s="22">
        <f t="shared" si="0"/>
        <v>5778.12</v>
      </c>
    </row>
    <row r="17" spans="1:7" x14ac:dyDescent="0.25">
      <c r="A17" s="15">
        <v>43157</v>
      </c>
      <c r="B17" s="91" t="s">
        <v>107</v>
      </c>
      <c r="C17" s="89" t="s">
        <v>108</v>
      </c>
      <c r="D17" s="9">
        <v>70.400000000000006</v>
      </c>
      <c r="E17" s="10"/>
      <c r="F17" s="22">
        <f t="shared" si="0"/>
        <v>5707.72</v>
      </c>
    </row>
    <row r="18" spans="1:7" x14ac:dyDescent="0.25">
      <c r="A18" s="15">
        <v>43157</v>
      </c>
      <c r="B18" s="91" t="s">
        <v>109</v>
      </c>
      <c r="C18" s="19" t="s">
        <v>112</v>
      </c>
      <c r="D18" s="9">
        <v>40</v>
      </c>
      <c r="E18" s="10"/>
      <c r="F18" s="22">
        <f t="shared" si="0"/>
        <v>5667.72</v>
      </c>
    </row>
    <row r="19" spans="1:7" x14ac:dyDescent="0.25">
      <c r="A19" s="15">
        <v>43157</v>
      </c>
      <c r="B19" s="91" t="s">
        <v>110</v>
      </c>
      <c r="C19" s="69" t="s">
        <v>113</v>
      </c>
      <c r="D19" s="9">
        <v>500</v>
      </c>
      <c r="E19" s="10"/>
      <c r="F19" s="22">
        <f t="shared" si="0"/>
        <v>5167.72</v>
      </c>
    </row>
    <row r="20" spans="1:7" x14ac:dyDescent="0.25">
      <c r="A20" s="15">
        <v>43157</v>
      </c>
      <c r="B20" s="91" t="s">
        <v>111</v>
      </c>
      <c r="C20" s="31" t="s">
        <v>121</v>
      </c>
      <c r="D20" s="9">
        <v>128.58000000000001</v>
      </c>
      <c r="E20" s="10"/>
      <c r="F20" s="22">
        <f t="shared" si="0"/>
        <v>5039.1400000000003</v>
      </c>
      <c r="G20" s="59"/>
    </row>
    <row r="21" spans="1:7" x14ac:dyDescent="0.25">
      <c r="A21" s="15">
        <v>43171</v>
      </c>
      <c r="B21" s="91" t="s">
        <v>122</v>
      </c>
      <c r="C21" s="31" t="s">
        <v>125</v>
      </c>
      <c r="D21" s="9">
        <v>30</v>
      </c>
      <c r="E21" s="10"/>
      <c r="F21" s="22">
        <f t="shared" si="0"/>
        <v>5009.1400000000003</v>
      </c>
      <c r="G21" s="1"/>
    </row>
    <row r="22" spans="1:7" x14ac:dyDescent="0.25">
      <c r="A22" s="15">
        <v>43171</v>
      </c>
      <c r="B22" s="91" t="s">
        <v>123</v>
      </c>
      <c r="C22" s="31" t="s">
        <v>124</v>
      </c>
      <c r="D22" s="9">
        <v>10</v>
      </c>
      <c r="E22" s="10"/>
      <c r="F22" s="22">
        <f t="shared" si="0"/>
        <v>4999.1400000000003</v>
      </c>
      <c r="G22" s="1"/>
    </row>
    <row r="23" spans="1:7" x14ac:dyDescent="0.25">
      <c r="A23" s="15">
        <v>43171</v>
      </c>
      <c r="B23" s="91" t="s">
        <v>126</v>
      </c>
      <c r="C23" s="31" t="s">
        <v>129</v>
      </c>
      <c r="D23" s="9">
        <v>14</v>
      </c>
      <c r="E23" s="10"/>
      <c r="F23" s="22">
        <f t="shared" si="0"/>
        <v>4985.1400000000003</v>
      </c>
      <c r="G23" s="1"/>
    </row>
    <row r="24" spans="1:7" x14ac:dyDescent="0.25">
      <c r="A24" s="15">
        <v>43171</v>
      </c>
      <c r="B24" s="91" t="s">
        <v>128</v>
      </c>
      <c r="C24" s="31" t="s">
        <v>127</v>
      </c>
      <c r="D24" s="9">
        <v>20</v>
      </c>
      <c r="E24" s="10"/>
      <c r="F24" s="22">
        <f t="shared" si="0"/>
        <v>4965.1400000000003</v>
      </c>
      <c r="G24" s="1"/>
    </row>
    <row r="25" spans="1:7" x14ac:dyDescent="0.25">
      <c r="A25" s="15">
        <v>43182</v>
      </c>
      <c r="B25" s="19" t="s">
        <v>119</v>
      </c>
      <c r="C25" s="89" t="s">
        <v>120</v>
      </c>
      <c r="D25" s="9"/>
      <c r="E25" s="10">
        <v>250</v>
      </c>
      <c r="F25" s="22">
        <f t="shared" si="0"/>
        <v>5215.1400000000003</v>
      </c>
      <c r="G25" s="1"/>
    </row>
    <row r="26" spans="1:7" x14ac:dyDescent="0.25">
      <c r="A26" s="29">
        <v>43208</v>
      </c>
      <c r="B26" s="115" t="s">
        <v>61</v>
      </c>
      <c r="C26" s="38" t="s">
        <v>177</v>
      </c>
      <c r="D26" s="9"/>
      <c r="E26" s="10">
        <v>449</v>
      </c>
      <c r="F26" s="22">
        <f t="shared" si="0"/>
        <v>5664.14</v>
      </c>
      <c r="G26" s="1"/>
    </row>
    <row r="27" spans="1:7" x14ac:dyDescent="0.25">
      <c r="A27" s="29">
        <v>43214</v>
      </c>
      <c r="B27" s="91" t="s">
        <v>146</v>
      </c>
      <c r="C27" s="3" t="s">
        <v>147</v>
      </c>
      <c r="D27" s="9">
        <v>25</v>
      </c>
      <c r="E27" s="10"/>
      <c r="F27" s="22">
        <f t="shared" si="0"/>
        <v>5639.14</v>
      </c>
      <c r="G27" s="1"/>
    </row>
    <row r="28" spans="1:7" x14ac:dyDescent="0.25">
      <c r="A28" s="15">
        <v>43220</v>
      </c>
      <c r="B28" s="91" t="s">
        <v>136</v>
      </c>
      <c r="C28" s="31" t="s">
        <v>152</v>
      </c>
      <c r="D28" s="9">
        <v>35</v>
      </c>
      <c r="E28" s="72"/>
      <c r="F28" s="22">
        <f t="shared" si="0"/>
        <v>5604.14</v>
      </c>
      <c r="G28" s="1"/>
    </row>
    <row r="29" spans="1:7" x14ac:dyDescent="0.25">
      <c r="A29" s="15">
        <v>43220</v>
      </c>
      <c r="B29" s="91" t="s">
        <v>137</v>
      </c>
      <c r="C29" s="31" t="s">
        <v>140</v>
      </c>
      <c r="D29" s="9">
        <v>10</v>
      </c>
      <c r="E29" s="1"/>
      <c r="F29" s="22">
        <f t="shared" si="0"/>
        <v>5594.14</v>
      </c>
      <c r="G29" s="1"/>
    </row>
    <row r="30" spans="1:7" x14ac:dyDescent="0.25">
      <c r="A30" s="110">
        <v>43227</v>
      </c>
      <c r="B30" s="19" t="s">
        <v>61</v>
      </c>
      <c r="C30" s="98" t="s">
        <v>66</v>
      </c>
      <c r="E30" s="9">
        <v>20</v>
      </c>
      <c r="F30" s="22">
        <f t="shared" si="0"/>
        <v>5614.14</v>
      </c>
      <c r="G30" s="1"/>
    </row>
    <row r="31" spans="1:7" x14ac:dyDescent="0.25">
      <c r="A31" s="110">
        <v>43229</v>
      </c>
      <c r="B31" s="19" t="s">
        <v>119</v>
      </c>
      <c r="C31" s="31" t="s">
        <v>150</v>
      </c>
      <c r="D31" s="9"/>
      <c r="E31" s="10">
        <v>50</v>
      </c>
      <c r="F31" s="22">
        <f t="shared" si="0"/>
        <v>5664.14</v>
      </c>
      <c r="G31" s="1"/>
    </row>
    <row r="32" spans="1:7" x14ac:dyDescent="0.25">
      <c r="A32" s="29">
        <v>43235</v>
      </c>
      <c r="B32" s="91" t="s">
        <v>148</v>
      </c>
      <c r="C32" s="69" t="s">
        <v>149</v>
      </c>
      <c r="D32" s="9">
        <v>46.83</v>
      </c>
      <c r="E32" s="10"/>
      <c r="F32" s="22">
        <f t="shared" si="0"/>
        <v>5617.31</v>
      </c>
      <c r="G32" s="1"/>
    </row>
    <row r="33" spans="1:7" x14ac:dyDescent="0.25">
      <c r="A33" s="113">
        <v>43269</v>
      </c>
      <c r="B33" s="91" t="s">
        <v>157</v>
      </c>
      <c r="C33" s="19" t="s">
        <v>154</v>
      </c>
      <c r="D33" s="9">
        <v>126.7</v>
      </c>
      <c r="E33" s="10"/>
      <c r="F33" s="22">
        <f t="shared" si="0"/>
        <v>5490.6100000000006</v>
      </c>
      <c r="G33" s="1"/>
    </row>
    <row r="34" spans="1:7" x14ac:dyDescent="0.25">
      <c r="A34" s="29">
        <v>43286</v>
      </c>
      <c r="B34" s="91" t="s">
        <v>156</v>
      </c>
      <c r="C34" s="31" t="s">
        <v>164</v>
      </c>
      <c r="D34" s="9">
        <v>10</v>
      </c>
      <c r="E34" s="10"/>
      <c r="F34" s="22">
        <f t="shared" si="0"/>
        <v>5480.6100000000006</v>
      </c>
      <c r="G34" s="79"/>
    </row>
    <row r="35" spans="1:7" x14ac:dyDescent="0.25">
      <c r="A35" s="29">
        <v>43286</v>
      </c>
      <c r="B35" s="91" t="s">
        <v>155</v>
      </c>
      <c r="C35" s="31" t="s">
        <v>165</v>
      </c>
      <c r="D35" s="9">
        <v>25</v>
      </c>
      <c r="E35" s="10"/>
      <c r="F35" s="22">
        <f t="shared" si="0"/>
        <v>5455.6100000000006</v>
      </c>
      <c r="G35" s="1"/>
    </row>
    <row r="36" spans="1:7" x14ac:dyDescent="0.25">
      <c r="A36" s="29">
        <v>43287</v>
      </c>
      <c r="B36" s="19" t="s">
        <v>60</v>
      </c>
      <c r="C36" s="3" t="s">
        <v>166</v>
      </c>
      <c r="D36" s="9"/>
      <c r="E36" s="10">
        <v>307</v>
      </c>
      <c r="F36" s="22">
        <f t="shared" si="0"/>
        <v>5762.6100000000006</v>
      </c>
      <c r="G36" s="1"/>
    </row>
    <row r="37" spans="1:7" x14ac:dyDescent="0.25">
      <c r="A37" s="29">
        <v>43313</v>
      </c>
      <c r="B37" s="19" t="s">
        <v>61</v>
      </c>
      <c r="C37" s="3" t="s">
        <v>168</v>
      </c>
      <c r="D37" s="9"/>
      <c r="E37" s="10">
        <v>20</v>
      </c>
      <c r="F37" s="22">
        <f t="shared" si="0"/>
        <v>5782.6100000000006</v>
      </c>
      <c r="G37" s="1"/>
    </row>
    <row r="38" spans="1:7" x14ac:dyDescent="0.25">
      <c r="A38" s="29">
        <v>43313</v>
      </c>
      <c r="B38" s="19" t="s">
        <v>61</v>
      </c>
      <c r="C38" s="3" t="s">
        <v>169</v>
      </c>
      <c r="D38" s="9"/>
      <c r="E38" s="10">
        <v>16</v>
      </c>
      <c r="F38" s="22">
        <f t="shared" si="0"/>
        <v>5798.6100000000006</v>
      </c>
      <c r="G38" s="1"/>
    </row>
    <row r="39" spans="1:7" x14ac:dyDescent="0.25">
      <c r="A39" s="29">
        <v>43322</v>
      </c>
      <c r="B39" s="91" t="s">
        <v>162</v>
      </c>
      <c r="C39" s="3" t="s">
        <v>172</v>
      </c>
      <c r="D39" s="9">
        <v>59.83</v>
      </c>
      <c r="E39" s="72"/>
      <c r="F39" s="22">
        <f t="shared" si="0"/>
        <v>5738.7800000000007</v>
      </c>
      <c r="G39" s="1"/>
    </row>
    <row r="40" spans="1:7" x14ac:dyDescent="0.25">
      <c r="A40" s="15">
        <v>39683</v>
      </c>
      <c r="B40" s="91" t="s">
        <v>163</v>
      </c>
      <c r="C40" s="31" t="s">
        <v>164</v>
      </c>
      <c r="D40" s="10">
        <v>10</v>
      </c>
      <c r="E40" s="1"/>
      <c r="F40" s="22">
        <f t="shared" si="0"/>
        <v>5728.7800000000007</v>
      </c>
      <c r="G40" s="1"/>
    </row>
    <row r="41" spans="1:7" ht="15.75" thickBot="1" x14ac:dyDescent="0.3">
      <c r="A41" s="130">
        <v>39689</v>
      </c>
      <c r="B41" s="131" t="s">
        <v>119</v>
      </c>
      <c r="C41" s="132" t="s">
        <v>176</v>
      </c>
      <c r="D41" s="133"/>
      <c r="E41" s="134">
        <v>547</v>
      </c>
      <c r="F41" s="58">
        <f t="shared" si="0"/>
        <v>6275.7800000000007</v>
      </c>
      <c r="G41" s="1"/>
    </row>
    <row r="42" spans="1:7" ht="15.75" thickTop="1" x14ac:dyDescent="0.25">
      <c r="A42" s="29"/>
      <c r="B42" s="19"/>
      <c r="C42" s="31"/>
      <c r="D42" s="10"/>
      <c r="E42" s="10"/>
      <c r="F42" s="22"/>
      <c r="G42" s="1"/>
    </row>
    <row r="43" spans="1:7" ht="15.75" thickBot="1" x14ac:dyDescent="0.3">
      <c r="A43" s="30"/>
      <c r="B43" s="65"/>
      <c r="C43" s="66"/>
      <c r="D43" s="11"/>
      <c r="E43" s="12"/>
      <c r="F43" s="32"/>
    </row>
    <row r="44" spans="1:7" x14ac:dyDescent="0.25">
      <c r="A44" s="70"/>
      <c r="B44" s="71"/>
      <c r="C44" s="1"/>
      <c r="D44" s="20"/>
      <c r="E44" s="72"/>
      <c r="F44" s="73"/>
    </row>
    <row r="45" spans="1:7" ht="15.75" thickBot="1" x14ac:dyDescent="0.3"/>
    <row r="46" spans="1:7" x14ac:dyDescent="0.25">
      <c r="A46" s="101" t="s">
        <v>179</v>
      </c>
      <c r="B46" s="102" t="s">
        <v>24</v>
      </c>
      <c r="C46" s="103" t="s">
        <v>23</v>
      </c>
    </row>
    <row r="47" spans="1:7" ht="36" customHeight="1" x14ac:dyDescent="0.25">
      <c r="A47" s="104" t="s">
        <v>180</v>
      </c>
      <c r="B47" s="68" t="s">
        <v>19</v>
      </c>
      <c r="C47" s="105"/>
    </row>
    <row r="48" spans="1:7" ht="36" customHeight="1" x14ac:dyDescent="0.25">
      <c r="A48" s="104" t="s">
        <v>181</v>
      </c>
      <c r="B48" s="68" t="s">
        <v>20</v>
      </c>
      <c r="C48" s="105"/>
    </row>
    <row r="49" spans="1:3" ht="36" customHeight="1" thickBot="1" x14ac:dyDescent="0.3">
      <c r="A49" s="128" t="s">
        <v>209</v>
      </c>
      <c r="B49" s="129" t="s">
        <v>182</v>
      </c>
      <c r="C49" s="62"/>
    </row>
  </sheetData>
  <mergeCells count="2">
    <mergeCell ref="A1:F1"/>
    <mergeCell ref="D2:E2"/>
  </mergeCells>
  <pageMargins left="0.51181102362204722" right="0.51181102362204722" top="0.74803149606299213" bottom="0.74803149606299213" header="0.31496062992125984" footer="0.31496062992125984"/>
  <pageSetup paperSize="9" scale="6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5"/>
  <sheetViews>
    <sheetView workbookViewId="0">
      <selection sqref="A1:F1"/>
    </sheetView>
  </sheetViews>
  <sheetFormatPr defaultRowHeight="15" x14ac:dyDescent="0.25"/>
  <cols>
    <col min="1" max="1" width="13.5703125" bestFit="1" customWidth="1"/>
    <col min="2" max="2" width="14" bestFit="1" customWidth="1"/>
    <col min="3" max="3" width="55" bestFit="1" customWidth="1"/>
    <col min="6" max="6" width="11" bestFit="1" customWidth="1"/>
  </cols>
  <sheetData>
    <row r="1" spans="1:9" ht="21" x14ac:dyDescent="0.25">
      <c r="A1" s="137" t="s">
        <v>1</v>
      </c>
      <c r="B1" s="138"/>
      <c r="C1" s="138"/>
      <c r="D1" s="138"/>
      <c r="E1" s="138"/>
      <c r="F1" s="139"/>
    </row>
    <row r="2" spans="1:9" ht="19.5" thickBot="1" x14ac:dyDescent="0.3">
      <c r="A2" s="140" t="s">
        <v>73</v>
      </c>
      <c r="B2" s="141"/>
      <c r="C2" s="141"/>
      <c r="D2" s="141"/>
      <c r="E2" s="141"/>
      <c r="F2" s="142"/>
    </row>
    <row r="3" spans="1:9" ht="18" thickBot="1" x14ac:dyDescent="0.35">
      <c r="A3" s="14" t="s">
        <v>7</v>
      </c>
      <c r="B3" s="2" t="s">
        <v>6</v>
      </c>
      <c r="C3" s="2" t="s">
        <v>8</v>
      </c>
      <c r="D3" s="8" t="s">
        <v>10</v>
      </c>
      <c r="E3" s="8" t="s">
        <v>11</v>
      </c>
      <c r="F3" s="8" t="s">
        <v>12</v>
      </c>
    </row>
    <row r="4" spans="1:9" x14ac:dyDescent="0.25">
      <c r="A4" s="119">
        <v>43009</v>
      </c>
      <c r="B4" s="37"/>
      <c r="C4" s="39" t="s">
        <v>77</v>
      </c>
      <c r="D4" s="44"/>
      <c r="E4" s="45"/>
      <c r="F4" s="42">
        <v>11.69</v>
      </c>
    </row>
    <row r="5" spans="1:9" x14ac:dyDescent="0.25">
      <c r="A5" s="119">
        <v>43053</v>
      </c>
      <c r="B5" s="123" t="s">
        <v>61</v>
      </c>
      <c r="C5" s="89" t="s">
        <v>83</v>
      </c>
      <c r="D5" s="46"/>
      <c r="E5" s="45">
        <v>6.82</v>
      </c>
      <c r="F5" s="42">
        <f t="shared" ref="F5:F11" si="0">F4+E5-D5</f>
        <v>18.509999999999998</v>
      </c>
    </row>
    <row r="6" spans="1:9" x14ac:dyDescent="0.25">
      <c r="A6" s="120">
        <v>43080</v>
      </c>
      <c r="B6" s="38" t="s">
        <v>104</v>
      </c>
      <c r="C6" s="39" t="s">
        <v>130</v>
      </c>
      <c r="D6" s="44"/>
      <c r="E6" s="96">
        <v>1</v>
      </c>
      <c r="F6" s="42">
        <f t="shared" si="0"/>
        <v>19.509999999999998</v>
      </c>
    </row>
    <row r="7" spans="1:9" x14ac:dyDescent="0.25">
      <c r="A7" s="119">
        <v>43220</v>
      </c>
      <c r="B7" s="38" t="s">
        <v>61</v>
      </c>
      <c r="C7" s="69" t="s">
        <v>134</v>
      </c>
      <c r="D7" s="124"/>
      <c r="E7" s="125">
        <v>17</v>
      </c>
      <c r="F7" s="42">
        <f t="shared" si="0"/>
        <v>36.51</v>
      </c>
    </row>
    <row r="8" spans="1:9" x14ac:dyDescent="0.25">
      <c r="A8" s="119">
        <v>43220</v>
      </c>
      <c r="B8" s="38" t="s">
        <v>61</v>
      </c>
      <c r="C8" s="69" t="s">
        <v>135</v>
      </c>
      <c r="D8" s="124"/>
      <c r="E8" s="125">
        <v>1.1000000000000001</v>
      </c>
      <c r="F8" s="42">
        <f t="shared" si="0"/>
        <v>37.61</v>
      </c>
    </row>
    <row r="9" spans="1:9" x14ac:dyDescent="0.25">
      <c r="A9" s="119">
        <v>43227</v>
      </c>
      <c r="B9" s="38" t="s">
        <v>61</v>
      </c>
      <c r="C9" s="38" t="s">
        <v>66</v>
      </c>
      <c r="D9" s="44"/>
      <c r="E9" s="96">
        <v>3.35</v>
      </c>
      <c r="F9" s="42">
        <f t="shared" si="0"/>
        <v>40.96</v>
      </c>
    </row>
    <row r="10" spans="1:9" x14ac:dyDescent="0.25">
      <c r="A10" s="119">
        <v>43269</v>
      </c>
      <c r="B10" s="38" t="s">
        <v>61</v>
      </c>
      <c r="C10" s="69" t="s">
        <v>161</v>
      </c>
      <c r="D10" s="44"/>
      <c r="E10" s="96">
        <v>2</v>
      </c>
      <c r="F10" s="42">
        <f t="shared" si="0"/>
        <v>42.96</v>
      </c>
    </row>
    <row r="11" spans="1:9" ht="15.75" thickBot="1" x14ac:dyDescent="0.3">
      <c r="A11" s="121">
        <v>43320</v>
      </c>
      <c r="B11" s="126" t="s">
        <v>61</v>
      </c>
      <c r="C11" s="126" t="s">
        <v>178</v>
      </c>
      <c r="D11" s="116">
        <v>6</v>
      </c>
      <c r="E11" s="117"/>
      <c r="F11" s="118">
        <f t="shared" si="0"/>
        <v>36.96</v>
      </c>
      <c r="I11" s="13"/>
    </row>
    <row r="12" spans="1:9" ht="15.75" thickTop="1" x14ac:dyDescent="0.25">
      <c r="A12" s="119"/>
      <c r="B12" s="114"/>
      <c r="C12" s="69"/>
      <c r="D12" s="46"/>
      <c r="E12" s="45"/>
      <c r="F12" s="42"/>
    </row>
    <row r="13" spans="1:9" x14ac:dyDescent="0.25">
      <c r="A13" s="119"/>
      <c r="B13" s="38"/>
      <c r="C13" s="106"/>
      <c r="D13" s="44"/>
      <c r="E13" s="45"/>
      <c r="F13" s="42"/>
    </row>
    <row r="14" spans="1:9" x14ac:dyDescent="0.25">
      <c r="A14" s="119"/>
      <c r="B14" s="38"/>
      <c r="C14" s="39"/>
      <c r="D14" s="49"/>
      <c r="E14" s="96"/>
      <c r="F14" s="42"/>
    </row>
    <row r="15" spans="1:9" x14ac:dyDescent="0.25">
      <c r="A15" s="119"/>
      <c r="B15" s="38"/>
      <c r="C15" s="38"/>
      <c r="D15" s="44"/>
      <c r="E15" s="45"/>
      <c r="F15" s="42"/>
    </row>
    <row r="16" spans="1:9" x14ac:dyDescent="0.25">
      <c r="A16" s="119"/>
      <c r="B16" s="38"/>
      <c r="C16" s="38"/>
      <c r="D16" s="46"/>
      <c r="E16" s="45"/>
      <c r="F16" s="42"/>
    </row>
    <row r="17" spans="1:6" x14ac:dyDescent="0.25">
      <c r="A17" s="119"/>
      <c r="B17" s="38"/>
      <c r="C17" s="39"/>
      <c r="D17" s="46"/>
      <c r="E17" s="45"/>
      <c r="F17" s="42"/>
    </row>
    <row r="18" spans="1:6" x14ac:dyDescent="0.25">
      <c r="A18" s="119"/>
      <c r="B18" s="127"/>
      <c r="C18" s="69"/>
      <c r="D18" s="44"/>
      <c r="E18" s="45"/>
      <c r="F18" s="42"/>
    </row>
    <row r="19" spans="1:6" x14ac:dyDescent="0.25">
      <c r="A19" s="119"/>
      <c r="B19" s="127"/>
      <c r="C19" s="69"/>
      <c r="D19" s="46"/>
      <c r="E19" s="45"/>
      <c r="F19" s="42"/>
    </row>
    <row r="20" spans="1:6" ht="15.75" thickBot="1" x14ac:dyDescent="0.3">
      <c r="A20" s="122"/>
      <c r="B20" s="40"/>
      <c r="C20" s="41"/>
      <c r="D20" s="47"/>
      <c r="E20" s="47"/>
      <c r="F20" s="43"/>
    </row>
    <row r="21" spans="1:6" ht="15.75" thickBot="1" x14ac:dyDescent="0.3"/>
    <row r="22" spans="1:6" x14ac:dyDescent="0.25">
      <c r="A22" s="101" t="s">
        <v>179</v>
      </c>
      <c r="B22" s="102" t="s">
        <v>24</v>
      </c>
      <c r="C22" s="103" t="s">
        <v>23</v>
      </c>
    </row>
    <row r="23" spans="1:6" ht="36" customHeight="1" x14ac:dyDescent="0.25">
      <c r="A23" s="104" t="s">
        <v>180</v>
      </c>
      <c r="B23" s="68" t="s">
        <v>19</v>
      </c>
      <c r="C23" s="105"/>
    </row>
    <row r="24" spans="1:6" ht="36" customHeight="1" x14ac:dyDescent="0.25">
      <c r="A24" s="104" t="s">
        <v>181</v>
      </c>
      <c r="B24" s="68" t="s">
        <v>20</v>
      </c>
      <c r="C24" s="105"/>
    </row>
    <row r="25" spans="1:6" ht="36" customHeight="1" thickBot="1" x14ac:dyDescent="0.3">
      <c r="A25" s="128" t="s">
        <v>209</v>
      </c>
      <c r="B25" s="129" t="s">
        <v>182</v>
      </c>
      <c r="C25" s="62"/>
    </row>
  </sheetData>
  <mergeCells count="2">
    <mergeCell ref="A1:F1"/>
    <mergeCell ref="A2:F2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42"/>
  <sheetViews>
    <sheetView workbookViewId="0">
      <selection sqref="A1:G1"/>
    </sheetView>
  </sheetViews>
  <sheetFormatPr defaultRowHeight="15" x14ac:dyDescent="0.25"/>
  <cols>
    <col min="3" max="3" width="20" customWidth="1"/>
    <col min="4" max="4" width="12" bestFit="1" customWidth="1"/>
    <col min="5" max="5" width="42.5703125" customWidth="1"/>
    <col min="6" max="6" width="20.42578125" bestFit="1" customWidth="1"/>
    <col min="7" max="7" width="11.140625" customWidth="1"/>
  </cols>
  <sheetData>
    <row r="1" spans="1:7" ht="21" x14ac:dyDescent="0.25">
      <c r="A1" s="137" t="s">
        <v>1</v>
      </c>
      <c r="B1" s="138"/>
      <c r="C1" s="138"/>
      <c r="D1" s="138"/>
      <c r="E1" s="138"/>
      <c r="F1" s="138"/>
      <c r="G1" s="139"/>
    </row>
    <row r="2" spans="1:7" ht="19.5" thickBot="1" x14ac:dyDescent="0.3">
      <c r="A2" s="140" t="s">
        <v>74</v>
      </c>
      <c r="B2" s="141"/>
      <c r="C2" s="141"/>
      <c r="D2" s="141"/>
      <c r="E2" s="141"/>
      <c r="F2" s="141"/>
      <c r="G2" s="142"/>
    </row>
    <row r="3" spans="1:7" x14ac:dyDescent="0.25">
      <c r="A3" s="80"/>
      <c r="B3" s="74"/>
      <c r="C3" s="74"/>
      <c r="D3" s="74"/>
      <c r="E3" s="74"/>
      <c r="F3" s="74"/>
      <c r="G3" s="81"/>
    </row>
    <row r="4" spans="1:7" x14ac:dyDescent="0.25">
      <c r="A4" s="82" t="s">
        <v>25</v>
      </c>
      <c r="B4" s="75" t="s">
        <v>183</v>
      </c>
      <c r="C4" s="1"/>
      <c r="D4" s="1"/>
      <c r="E4" s="1"/>
      <c r="F4" s="1"/>
      <c r="G4" s="60"/>
    </row>
    <row r="5" spans="1:7" x14ac:dyDescent="0.25">
      <c r="A5" s="83"/>
      <c r="B5" s="75" t="s">
        <v>184</v>
      </c>
      <c r="C5" s="1"/>
      <c r="D5" s="1"/>
      <c r="E5" s="1"/>
      <c r="F5" s="1"/>
      <c r="G5" s="60"/>
    </row>
    <row r="6" spans="1:7" x14ac:dyDescent="0.25">
      <c r="A6" s="83"/>
      <c r="B6" s="1"/>
      <c r="C6" s="1"/>
      <c r="D6" s="1"/>
      <c r="E6" s="1"/>
      <c r="F6" s="1"/>
      <c r="G6" s="60"/>
    </row>
    <row r="7" spans="1:7" x14ac:dyDescent="0.25">
      <c r="A7" s="82" t="s">
        <v>26</v>
      </c>
      <c r="B7" s="75" t="s">
        <v>63</v>
      </c>
      <c r="C7" s="75"/>
      <c r="D7" s="76">
        <v>1830</v>
      </c>
      <c r="F7" s="94" t="s">
        <v>185</v>
      </c>
      <c r="G7" s="60"/>
    </row>
    <row r="8" spans="1:7" x14ac:dyDescent="0.25">
      <c r="A8" s="82"/>
      <c r="B8" s="75"/>
      <c r="C8" s="75"/>
      <c r="D8" s="76"/>
      <c r="E8" s="1"/>
      <c r="F8" s="77"/>
      <c r="G8" s="60"/>
    </row>
    <row r="9" spans="1:7" x14ac:dyDescent="0.25">
      <c r="A9" s="82"/>
      <c r="B9" s="75"/>
      <c r="C9" s="75" t="s">
        <v>33</v>
      </c>
      <c r="D9" s="78" t="s">
        <v>34</v>
      </c>
      <c r="E9" s="1"/>
      <c r="F9" s="77"/>
      <c r="G9" s="60"/>
    </row>
    <row r="10" spans="1:7" x14ac:dyDescent="0.25">
      <c r="A10" s="83"/>
      <c r="B10" s="1"/>
      <c r="C10" s="75" t="s">
        <v>16</v>
      </c>
      <c r="D10" s="76">
        <f>F10</f>
        <v>305</v>
      </c>
      <c r="E10" s="1" t="s">
        <v>186</v>
      </c>
      <c r="F10" s="76">
        <v>305</v>
      </c>
      <c r="G10" s="60"/>
    </row>
    <row r="11" spans="1:7" x14ac:dyDescent="0.25">
      <c r="A11" s="83"/>
      <c r="B11" s="1"/>
      <c r="C11" s="75"/>
      <c r="D11" s="76"/>
      <c r="E11" s="1"/>
      <c r="F11" s="76"/>
      <c r="G11" s="60"/>
    </row>
    <row r="12" spans="1:7" x14ac:dyDescent="0.25">
      <c r="A12" s="83"/>
      <c r="B12" s="1"/>
      <c r="C12" s="75" t="s">
        <v>21</v>
      </c>
      <c r="D12" s="76">
        <f>SUM(F12:F15)</f>
        <v>1353</v>
      </c>
      <c r="E12" s="1" t="s">
        <v>132</v>
      </c>
      <c r="F12" s="76">
        <v>419</v>
      </c>
      <c r="G12" s="60"/>
    </row>
    <row r="13" spans="1:7" x14ac:dyDescent="0.25">
      <c r="A13" s="83"/>
      <c r="B13" s="1"/>
      <c r="C13" s="75"/>
      <c r="D13" s="76"/>
      <c r="E13" s="1" t="s">
        <v>195</v>
      </c>
      <c r="F13" s="76">
        <v>547</v>
      </c>
      <c r="G13" s="60"/>
    </row>
    <row r="14" spans="1:7" x14ac:dyDescent="0.25">
      <c r="A14" s="83"/>
      <c r="B14" s="1"/>
      <c r="C14" s="75"/>
      <c r="D14" s="76"/>
      <c r="E14" s="90" t="s">
        <v>187</v>
      </c>
      <c r="F14" s="135">
        <v>250</v>
      </c>
      <c r="G14" s="60"/>
    </row>
    <row r="15" spans="1:7" x14ac:dyDescent="0.25">
      <c r="A15" s="83"/>
      <c r="B15" s="1"/>
      <c r="C15" s="75"/>
      <c r="D15" s="76"/>
      <c r="E15" s="1" t="s">
        <v>68</v>
      </c>
      <c r="F15" s="76">
        <v>137</v>
      </c>
      <c r="G15" s="60"/>
    </row>
    <row r="16" spans="1:7" x14ac:dyDescent="0.25">
      <c r="A16" s="83"/>
      <c r="B16" s="1"/>
      <c r="C16" s="75"/>
      <c r="D16" s="76"/>
      <c r="E16" s="1"/>
      <c r="F16" s="76"/>
      <c r="G16" s="60"/>
    </row>
    <row r="17" spans="1:7" x14ac:dyDescent="0.25">
      <c r="A17" s="83"/>
      <c r="B17" s="1"/>
      <c r="C17" s="75" t="s">
        <v>27</v>
      </c>
      <c r="D17" s="76">
        <f>SUM(F17:F17)</f>
        <v>50</v>
      </c>
      <c r="E17" s="1" t="s">
        <v>188</v>
      </c>
      <c r="F17" s="135">
        <v>50</v>
      </c>
      <c r="G17" s="60"/>
    </row>
    <row r="18" spans="1:7" x14ac:dyDescent="0.25">
      <c r="A18" s="83"/>
      <c r="B18" s="1"/>
      <c r="C18" s="1"/>
      <c r="D18" s="77"/>
      <c r="E18" s="1"/>
      <c r="F18" s="76"/>
      <c r="G18" s="60"/>
    </row>
    <row r="19" spans="1:7" x14ac:dyDescent="0.25">
      <c r="A19" s="83"/>
      <c r="B19" s="1"/>
      <c r="C19" s="75" t="s">
        <v>28</v>
      </c>
      <c r="D19" s="76">
        <f>SUM(F19:F20)</f>
        <v>122</v>
      </c>
      <c r="E19" s="79" t="s">
        <v>65</v>
      </c>
      <c r="F19" s="76">
        <v>75</v>
      </c>
      <c r="G19" s="60"/>
    </row>
    <row r="20" spans="1:7" x14ac:dyDescent="0.25">
      <c r="A20" s="83"/>
      <c r="B20" s="1"/>
      <c r="C20" s="1"/>
      <c r="D20" s="77"/>
      <c r="E20" s="1" t="s">
        <v>189</v>
      </c>
      <c r="F20" s="76">
        <v>47</v>
      </c>
      <c r="G20" s="60"/>
    </row>
    <row r="21" spans="1:7" x14ac:dyDescent="0.25">
      <c r="A21" s="83"/>
      <c r="B21" s="1"/>
      <c r="G21" s="60"/>
    </row>
    <row r="22" spans="1:7" x14ac:dyDescent="0.25">
      <c r="A22" s="82" t="s">
        <v>29</v>
      </c>
      <c r="B22" s="75" t="s">
        <v>64</v>
      </c>
      <c r="C22" s="1"/>
      <c r="D22" s="76">
        <v>2620</v>
      </c>
      <c r="F22" s="94" t="s">
        <v>190</v>
      </c>
      <c r="G22" s="60"/>
    </row>
    <row r="23" spans="1:7" x14ac:dyDescent="0.25">
      <c r="A23" s="82"/>
      <c r="B23" s="75"/>
      <c r="C23" s="1"/>
      <c r="D23" s="76"/>
      <c r="F23" s="1"/>
      <c r="G23" s="60"/>
    </row>
    <row r="24" spans="1:7" x14ac:dyDescent="0.25">
      <c r="A24" s="83"/>
      <c r="B24" s="1"/>
      <c r="C24" s="75" t="s">
        <v>30</v>
      </c>
      <c r="D24" s="78" t="s">
        <v>34</v>
      </c>
      <c r="F24" s="1"/>
      <c r="G24" s="60"/>
    </row>
    <row r="25" spans="1:7" x14ac:dyDescent="0.25">
      <c r="A25" s="83"/>
      <c r="B25" s="1"/>
      <c r="C25" s="1" t="s">
        <v>196</v>
      </c>
      <c r="D25" s="76">
        <v>1280</v>
      </c>
      <c r="F25" s="94" t="s">
        <v>191</v>
      </c>
      <c r="G25" s="60"/>
    </row>
    <row r="26" spans="1:7" x14ac:dyDescent="0.25">
      <c r="A26" s="83"/>
      <c r="B26" s="1"/>
      <c r="C26" s="1" t="s">
        <v>199</v>
      </c>
      <c r="D26" s="76">
        <v>500</v>
      </c>
      <c r="F26" s="94"/>
      <c r="G26" s="60"/>
    </row>
    <row r="27" spans="1:7" x14ac:dyDescent="0.25">
      <c r="A27" s="83"/>
      <c r="B27" s="1"/>
      <c r="C27" s="90" t="s">
        <v>203</v>
      </c>
      <c r="D27" s="76">
        <v>320</v>
      </c>
      <c r="F27" s="94"/>
      <c r="G27" s="60"/>
    </row>
    <row r="28" spans="1:7" x14ac:dyDescent="0.25">
      <c r="A28" s="83"/>
      <c r="B28" s="1"/>
      <c r="C28" s="1" t="s">
        <v>35</v>
      </c>
      <c r="D28" s="76">
        <v>235</v>
      </c>
      <c r="F28" s="94" t="s">
        <v>192</v>
      </c>
      <c r="G28" s="60"/>
    </row>
    <row r="29" spans="1:7" x14ac:dyDescent="0.25">
      <c r="A29" s="83"/>
      <c r="B29" s="1"/>
      <c r="C29" s="1" t="s">
        <v>202</v>
      </c>
      <c r="D29" s="76">
        <v>170</v>
      </c>
      <c r="F29" s="94" t="s">
        <v>193</v>
      </c>
      <c r="G29" s="60"/>
    </row>
    <row r="30" spans="1:7" x14ac:dyDescent="0.25">
      <c r="A30" s="83"/>
      <c r="B30" s="1"/>
      <c r="C30" s="1" t="s">
        <v>31</v>
      </c>
      <c r="D30" s="76">
        <v>115</v>
      </c>
      <c r="F30" s="94" t="s">
        <v>194</v>
      </c>
      <c r="G30" s="60"/>
    </row>
    <row r="31" spans="1:7" x14ac:dyDescent="0.25">
      <c r="A31" s="83"/>
      <c r="B31" s="1"/>
      <c r="C31" s="1" t="s">
        <v>32</v>
      </c>
      <c r="D31" s="76">
        <v>0</v>
      </c>
      <c r="F31" s="94" t="s">
        <v>67</v>
      </c>
      <c r="G31" s="60"/>
    </row>
    <row r="32" spans="1:7" x14ac:dyDescent="0.25">
      <c r="A32" s="83"/>
      <c r="B32" s="1"/>
      <c r="C32" s="1"/>
      <c r="D32" s="76"/>
      <c r="E32" s="94"/>
      <c r="F32" s="1"/>
      <c r="G32" s="60"/>
    </row>
    <row r="33" spans="1:7" x14ac:dyDescent="0.25">
      <c r="A33" s="83" t="s">
        <v>69</v>
      </c>
      <c r="B33" s="1" t="s">
        <v>70</v>
      </c>
      <c r="C33" s="1"/>
      <c r="D33" s="76"/>
      <c r="E33" s="94"/>
      <c r="F33" s="1"/>
      <c r="G33" s="60"/>
    </row>
    <row r="34" spans="1:7" x14ac:dyDescent="0.25">
      <c r="A34" s="83"/>
      <c r="B34" s="1"/>
      <c r="C34" s="1" t="s">
        <v>187</v>
      </c>
      <c r="D34" s="76"/>
      <c r="E34" s="94"/>
      <c r="F34" s="95">
        <v>250</v>
      </c>
      <c r="G34" s="60"/>
    </row>
    <row r="35" spans="1:7" x14ac:dyDescent="0.25">
      <c r="A35" s="83"/>
      <c r="B35" s="1"/>
      <c r="C35" s="1" t="s">
        <v>197</v>
      </c>
      <c r="D35" s="76"/>
      <c r="E35" s="94"/>
      <c r="F35" s="95">
        <v>50</v>
      </c>
      <c r="G35" s="60"/>
    </row>
    <row r="36" spans="1:7" x14ac:dyDescent="0.25">
      <c r="A36" s="83"/>
      <c r="B36" s="1"/>
      <c r="C36" s="1" t="s">
        <v>66</v>
      </c>
      <c r="D36" s="76"/>
      <c r="E36" s="94" t="s">
        <v>198</v>
      </c>
      <c r="F36" s="95"/>
      <c r="G36" s="60"/>
    </row>
    <row r="37" spans="1:7" x14ac:dyDescent="0.25">
      <c r="A37" s="83"/>
      <c r="B37" s="1"/>
      <c r="G37" s="60"/>
    </row>
    <row r="38" spans="1:7" x14ac:dyDescent="0.25">
      <c r="A38" s="83" t="s">
        <v>204</v>
      </c>
      <c r="B38" s="1" t="s">
        <v>205</v>
      </c>
      <c r="C38" s="90"/>
      <c r="D38" s="76"/>
      <c r="E38" s="94"/>
      <c r="F38" s="95"/>
      <c r="G38" s="60"/>
    </row>
    <row r="39" spans="1:7" x14ac:dyDescent="0.25">
      <c r="A39" s="83"/>
      <c r="B39" s="1"/>
      <c r="C39" s="90" t="s">
        <v>51</v>
      </c>
      <c r="D39" s="76"/>
      <c r="E39" s="94"/>
      <c r="F39" s="95"/>
      <c r="G39" s="60"/>
    </row>
    <row r="40" spans="1:7" x14ac:dyDescent="0.25">
      <c r="A40" s="83"/>
      <c r="B40" s="1"/>
      <c r="C40" s="90" t="s">
        <v>206</v>
      </c>
      <c r="D40" s="76"/>
      <c r="E40" s="94"/>
      <c r="F40" s="95"/>
      <c r="G40" s="60"/>
    </row>
    <row r="41" spans="1:7" x14ac:dyDescent="0.25">
      <c r="A41" s="83"/>
      <c r="B41" s="1"/>
      <c r="C41" s="90" t="s">
        <v>207</v>
      </c>
      <c r="D41" s="76"/>
      <c r="E41" s="94"/>
      <c r="F41" s="95"/>
      <c r="G41" s="60"/>
    </row>
    <row r="42" spans="1:7" ht="15.75" thickBot="1" x14ac:dyDescent="0.3">
      <c r="A42" s="84"/>
      <c r="B42" s="61"/>
      <c r="C42" s="61"/>
      <c r="D42" s="61"/>
      <c r="E42" s="61"/>
      <c r="F42" s="61"/>
      <c r="G42" s="62"/>
    </row>
  </sheetData>
  <mergeCells count="2">
    <mergeCell ref="A1:G1"/>
    <mergeCell ref="A2:G2"/>
  </mergeCells>
  <pageMargins left="0.51181102362204722" right="0.31496062992125984" top="0.74803149606299213" bottom="0.74803149606299213" header="0.31496062992125984" footer="0.31496062992125984"/>
  <pageSetup paperSize="9" scale="8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zoomScaleNormal="100" workbookViewId="0"/>
  </sheetViews>
  <sheetFormatPr defaultRowHeight="15" x14ac:dyDescent="0.25"/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20"/>
  <sheetViews>
    <sheetView workbookViewId="0">
      <selection sqref="A1:D1"/>
    </sheetView>
  </sheetViews>
  <sheetFormatPr defaultRowHeight="15" x14ac:dyDescent="0.25"/>
  <cols>
    <col min="1" max="1" width="3" customWidth="1"/>
    <col min="2" max="2" width="16" bestFit="1" customWidth="1"/>
    <col min="3" max="3" width="5" customWidth="1"/>
    <col min="4" max="4" width="31" bestFit="1" customWidth="1"/>
    <col min="6" max="6" width="3" customWidth="1"/>
    <col min="7" max="7" width="18" bestFit="1" customWidth="1"/>
    <col min="8" max="8" width="5" customWidth="1"/>
    <col min="9" max="9" width="24" bestFit="1" customWidth="1"/>
  </cols>
  <sheetData>
    <row r="1" spans="1:9" s="86" customFormat="1" ht="19.5" thickBot="1" x14ac:dyDescent="0.35">
      <c r="A1" s="146" t="s">
        <v>36</v>
      </c>
      <c r="B1" s="147"/>
      <c r="C1" s="147"/>
      <c r="D1" s="148"/>
      <c r="F1" s="146" t="s">
        <v>37</v>
      </c>
      <c r="G1" s="147"/>
      <c r="H1" s="147"/>
      <c r="I1" s="148"/>
    </row>
    <row r="2" spans="1:9" x14ac:dyDescent="0.25">
      <c r="A2" s="59">
        <v>5</v>
      </c>
      <c r="B2" s="87" t="s">
        <v>38</v>
      </c>
      <c r="C2" s="1">
        <v>51</v>
      </c>
      <c r="D2" s="60" t="s">
        <v>39</v>
      </c>
      <c r="F2" s="59">
        <v>1</v>
      </c>
      <c r="G2" s="1" t="s">
        <v>40</v>
      </c>
      <c r="H2" s="1">
        <v>11</v>
      </c>
      <c r="I2" s="60" t="s">
        <v>41</v>
      </c>
    </row>
    <row r="3" spans="1:9" x14ac:dyDescent="0.25">
      <c r="A3" s="59"/>
      <c r="B3" s="1"/>
      <c r="C3" s="1"/>
      <c r="D3" s="60"/>
      <c r="F3" s="59"/>
      <c r="G3" s="1"/>
      <c r="H3" s="1">
        <v>12</v>
      </c>
      <c r="I3" s="60" t="s">
        <v>42</v>
      </c>
    </row>
    <row r="4" spans="1:9" x14ac:dyDescent="0.25">
      <c r="A4" s="59"/>
      <c r="B4" s="1"/>
      <c r="C4" s="1"/>
      <c r="D4" s="60"/>
      <c r="F4" s="59"/>
      <c r="G4" s="1"/>
      <c r="H4" s="1">
        <v>13</v>
      </c>
      <c r="I4" s="60" t="s">
        <v>43</v>
      </c>
    </row>
    <row r="5" spans="1:9" x14ac:dyDescent="0.25">
      <c r="A5" s="59">
        <v>6</v>
      </c>
      <c r="B5" s="1" t="s">
        <v>44</v>
      </c>
      <c r="C5" s="1">
        <v>61</v>
      </c>
      <c r="D5" s="60" t="s">
        <v>45</v>
      </c>
      <c r="F5" s="59"/>
      <c r="G5" s="1"/>
      <c r="H5" s="1"/>
      <c r="I5" s="60"/>
    </row>
    <row r="6" spans="1:9" x14ac:dyDescent="0.25">
      <c r="A6" s="59"/>
      <c r="B6" s="1"/>
      <c r="C6" s="1">
        <v>62</v>
      </c>
      <c r="D6" s="60" t="s">
        <v>46</v>
      </c>
      <c r="F6" s="59">
        <v>2</v>
      </c>
      <c r="G6" s="1" t="s">
        <v>16</v>
      </c>
      <c r="H6" s="1">
        <v>21</v>
      </c>
      <c r="I6" s="60" t="s">
        <v>47</v>
      </c>
    </row>
    <row r="7" spans="1:9" x14ac:dyDescent="0.25">
      <c r="A7" s="59"/>
      <c r="B7" s="1"/>
      <c r="C7" s="1">
        <v>63</v>
      </c>
      <c r="D7" s="60" t="s">
        <v>48</v>
      </c>
      <c r="F7" s="59"/>
      <c r="G7" s="1"/>
      <c r="H7" s="1">
        <v>22</v>
      </c>
      <c r="I7" s="60" t="s">
        <v>49</v>
      </c>
    </row>
    <row r="8" spans="1:9" x14ac:dyDescent="0.25">
      <c r="A8" s="59"/>
      <c r="B8" s="1"/>
      <c r="C8" s="1">
        <v>64</v>
      </c>
      <c r="D8" s="60" t="s">
        <v>201</v>
      </c>
      <c r="F8" s="59"/>
      <c r="G8" s="1"/>
      <c r="H8" s="1">
        <v>23</v>
      </c>
      <c r="I8" s="60" t="s">
        <v>50</v>
      </c>
    </row>
    <row r="9" spans="1:9" x14ac:dyDescent="0.25">
      <c r="A9" s="59"/>
      <c r="B9" s="1"/>
      <c r="C9" s="90">
        <v>65</v>
      </c>
      <c r="D9" s="60" t="s">
        <v>94</v>
      </c>
      <c r="F9" s="59"/>
      <c r="G9" s="1"/>
      <c r="H9" s="90">
        <v>24</v>
      </c>
      <c r="I9" s="60" t="s">
        <v>167</v>
      </c>
    </row>
    <row r="10" spans="1:9" x14ac:dyDescent="0.25">
      <c r="A10" s="59"/>
      <c r="B10" s="1"/>
      <c r="C10" s="90"/>
      <c r="D10" s="60"/>
      <c r="F10" s="59"/>
      <c r="G10" s="1"/>
      <c r="H10" s="90"/>
      <c r="I10" s="60"/>
    </row>
    <row r="11" spans="1:9" x14ac:dyDescent="0.25">
      <c r="A11" s="59">
        <v>7</v>
      </c>
      <c r="B11" s="1" t="s">
        <v>51</v>
      </c>
      <c r="C11" s="1">
        <v>71</v>
      </c>
      <c r="D11" s="60" t="s">
        <v>52</v>
      </c>
      <c r="F11" s="59">
        <v>3</v>
      </c>
      <c r="G11" s="1" t="s">
        <v>53</v>
      </c>
      <c r="H11" s="1">
        <v>31</v>
      </c>
      <c r="I11" s="60" t="s">
        <v>44</v>
      </c>
    </row>
    <row r="12" spans="1:9" x14ac:dyDescent="0.25">
      <c r="A12" s="59"/>
      <c r="B12" s="1"/>
      <c r="C12" s="1">
        <v>72</v>
      </c>
      <c r="D12" s="60" t="s">
        <v>54</v>
      </c>
      <c r="F12" s="59"/>
      <c r="G12" s="1"/>
      <c r="H12" s="1">
        <v>32</v>
      </c>
      <c r="I12" s="60" t="s">
        <v>50</v>
      </c>
    </row>
    <row r="13" spans="1:9" x14ac:dyDescent="0.25">
      <c r="A13" s="59"/>
      <c r="B13" s="1"/>
      <c r="C13" s="1"/>
      <c r="D13" s="60"/>
      <c r="F13" s="59"/>
      <c r="G13" s="1"/>
      <c r="H13" s="1"/>
      <c r="I13" s="60"/>
    </row>
    <row r="14" spans="1:9" x14ac:dyDescent="0.25">
      <c r="A14" s="59">
        <v>8</v>
      </c>
      <c r="B14" s="1" t="s">
        <v>55</v>
      </c>
      <c r="C14" s="1">
        <v>81</v>
      </c>
      <c r="D14" s="60" t="s">
        <v>56</v>
      </c>
      <c r="F14" s="59">
        <v>4</v>
      </c>
      <c r="G14" s="1" t="s">
        <v>57</v>
      </c>
      <c r="H14" s="1">
        <v>41</v>
      </c>
      <c r="I14" s="60" t="s">
        <v>57</v>
      </c>
    </row>
    <row r="15" spans="1:9" x14ac:dyDescent="0.25">
      <c r="A15" s="59"/>
      <c r="B15" s="1"/>
      <c r="C15" s="1"/>
      <c r="D15" s="60"/>
      <c r="F15" s="59"/>
      <c r="G15" s="1"/>
      <c r="H15" s="1">
        <v>42</v>
      </c>
      <c r="I15" s="60" t="s">
        <v>58</v>
      </c>
    </row>
    <row r="16" spans="1:9" x14ac:dyDescent="0.25">
      <c r="A16" s="59">
        <v>9</v>
      </c>
      <c r="B16" s="1" t="s">
        <v>59</v>
      </c>
      <c r="C16" s="1">
        <v>91</v>
      </c>
      <c r="D16" s="60" t="s">
        <v>59</v>
      </c>
      <c r="F16" s="59"/>
      <c r="G16" s="1"/>
      <c r="H16" s="90">
        <v>43</v>
      </c>
      <c r="I16" s="60" t="s">
        <v>62</v>
      </c>
    </row>
    <row r="17" spans="1:9" x14ac:dyDescent="0.25">
      <c r="A17" s="59"/>
      <c r="B17" s="1"/>
      <c r="C17" s="1">
        <v>92</v>
      </c>
      <c r="D17" s="60" t="s">
        <v>58</v>
      </c>
      <c r="F17" s="59"/>
      <c r="G17" s="1"/>
      <c r="H17" s="1"/>
      <c r="I17" s="60"/>
    </row>
    <row r="18" spans="1:9" ht="15.75" thickBot="1" x14ac:dyDescent="0.3">
      <c r="A18" s="59"/>
      <c r="B18" s="1"/>
      <c r="C18" s="90">
        <v>93</v>
      </c>
      <c r="D18" s="60" t="s">
        <v>117</v>
      </c>
      <c r="F18" s="88"/>
      <c r="G18" s="61"/>
      <c r="H18" s="61"/>
      <c r="I18" s="62"/>
    </row>
    <row r="19" spans="1:9" x14ac:dyDescent="0.25">
      <c r="A19" s="59"/>
      <c r="B19" s="1"/>
      <c r="C19" s="90">
        <v>94</v>
      </c>
      <c r="D19" s="60" t="s">
        <v>200</v>
      </c>
      <c r="F19" s="1"/>
      <c r="G19" s="1"/>
      <c r="H19" s="1"/>
      <c r="I19" s="1"/>
    </row>
    <row r="20" spans="1:9" ht="15.75" thickBot="1" x14ac:dyDescent="0.3">
      <c r="A20" s="88"/>
      <c r="B20" s="61"/>
      <c r="C20" s="61"/>
      <c r="D20" s="62"/>
      <c r="F20" s="1"/>
      <c r="G20" s="1"/>
      <c r="H20" s="1"/>
      <c r="I20" s="1"/>
    </row>
  </sheetData>
  <mergeCells count="2">
    <mergeCell ref="A1:D1"/>
    <mergeCell ref="F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I&amp;E</vt:lpstr>
      <vt:lpstr>Bank</vt:lpstr>
      <vt:lpstr>Petty Cash</vt:lpstr>
      <vt:lpstr>Notes</vt:lpstr>
      <vt:lpstr>Bank Balance</vt:lpstr>
      <vt:lpstr>I&amp;E Cats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Buckley</dc:creator>
  <cp:lastModifiedBy>David Buckley</cp:lastModifiedBy>
  <cp:lastPrinted>2018-10-08T15:16:24Z</cp:lastPrinted>
  <dcterms:created xsi:type="dcterms:W3CDTF">2014-12-07T19:59:58Z</dcterms:created>
  <dcterms:modified xsi:type="dcterms:W3CDTF">2018-12-11T14:57:33Z</dcterms:modified>
</cp:coreProperties>
</file>